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ema\Desktop\"/>
    </mc:Choice>
  </mc:AlternateContent>
  <xr:revisionPtr revIDLastSave="0" documentId="13_ncr:1_{C1AE6D36-10A1-4FB8-A4A9-0E2D526AA28B}" xr6:coauthVersionLast="47" xr6:coauthVersionMax="47" xr10:uidLastSave="{00000000-0000-0000-0000-000000000000}"/>
  <bookViews>
    <workbookView xWindow="6630" yWindow="6630" windowWidth="17265" windowHeight="19980" xr2:uid="{00000000-000D-0000-FFFF-FFFF00000000}"/>
  </bookViews>
  <sheets>
    <sheet name="PROFORMA" sheetId="1" r:id="rId1"/>
    <sheet name="Sayfa1" sheetId="2" r:id="rId2"/>
  </sheets>
  <definedNames>
    <definedName name="_xlnm._FilterDatabase" localSheetId="1" hidden="1">Sayfa1!$A$1:$U$1</definedName>
    <definedName name="_xlnm.Print_Titles" localSheetId="0">PROFORMA!#REF!</definedName>
  </definedNames>
  <calcPr calcId="181029"/>
</workbook>
</file>

<file path=xl/calcChain.xml><?xml version="1.0" encoding="utf-8"?>
<calcChain xmlns="http://schemas.openxmlformats.org/spreadsheetml/2006/main">
  <c r="M76" i="2" l="1"/>
  <c r="L76" i="2"/>
  <c r="N37" i="2" l="1"/>
  <c r="N38" i="2"/>
  <c r="N39" i="2"/>
  <c r="N40" i="2"/>
  <c r="N41" i="2"/>
  <c r="N42" i="2"/>
  <c r="N43" i="2"/>
  <c r="N44" i="2"/>
  <c r="N45" i="2"/>
  <c r="N46" i="2"/>
  <c r="N47" i="2"/>
  <c r="N48" i="2"/>
  <c r="N49" i="2"/>
  <c r="N50" i="2"/>
  <c r="N51" i="2"/>
  <c r="N52" i="2"/>
  <c r="N53" i="2"/>
  <c r="N54" i="2"/>
  <c r="N55" i="2"/>
  <c r="N56" i="2"/>
  <c r="N57" i="2"/>
  <c r="N58" i="2"/>
  <c r="N59" i="2"/>
  <c r="N36" i="2"/>
  <c r="N35" i="2"/>
  <c r="N34" i="2"/>
  <c r="N33" i="2"/>
  <c r="N32" i="2"/>
  <c r="N31" i="2"/>
  <c r="N30" i="2"/>
  <c r="N29" i="2"/>
  <c r="N28" i="2"/>
  <c r="N27" i="2"/>
  <c r="N26" i="2"/>
  <c r="N25" i="2"/>
  <c r="N24" i="2"/>
  <c r="N23" i="2"/>
  <c r="N22" i="2"/>
  <c r="N21" i="2"/>
  <c r="N20" i="2"/>
  <c r="N19" i="2"/>
  <c r="N18" i="2"/>
  <c r="N17" i="2"/>
  <c r="N16" i="2"/>
  <c r="N15" i="2"/>
  <c r="N14" i="2"/>
  <c r="N13" i="2"/>
  <c r="N12" i="2"/>
  <c r="N11" i="2"/>
  <c r="N10" i="2"/>
  <c r="N9" i="2"/>
  <c r="N8" i="2"/>
  <c r="N7" i="2"/>
  <c r="N6" i="2"/>
  <c r="N5" i="2"/>
  <c r="N4" i="2"/>
  <c r="M64" i="2" l="1"/>
  <c r="M63" i="2"/>
  <c r="M62" i="2"/>
  <c r="M61" i="2"/>
  <c r="M60" i="2"/>
  <c r="M59" i="2"/>
  <c r="M58" i="2"/>
  <c r="M57" i="2"/>
  <c r="M56" i="2"/>
  <c r="M55" i="2"/>
  <c r="M54" i="2"/>
  <c r="M53" i="2"/>
  <c r="M52" i="2"/>
  <c r="M51" i="2"/>
  <c r="M50" i="2"/>
  <c r="M49" i="2"/>
  <c r="M48" i="2"/>
  <c r="M47" i="2"/>
  <c r="M46" i="2"/>
  <c r="M45" i="2"/>
  <c r="M44" i="2"/>
  <c r="M43" i="2"/>
  <c r="M42" i="2"/>
  <c r="M41" i="2"/>
  <c r="M40" i="2"/>
  <c r="M39" i="2"/>
  <c r="M38" i="2"/>
  <c r="M37" i="2"/>
  <c r="M36" i="2"/>
  <c r="M35" i="2"/>
  <c r="M34" i="2"/>
  <c r="M33" i="2"/>
  <c r="M32" i="2"/>
  <c r="M31" i="2"/>
  <c r="M30" i="2"/>
  <c r="M29" i="2"/>
  <c r="M28" i="2"/>
  <c r="M27" i="2"/>
  <c r="M26" i="2"/>
  <c r="M25" i="2"/>
  <c r="M24" i="2"/>
  <c r="M23" i="2"/>
  <c r="M22" i="2"/>
  <c r="M21" i="2"/>
  <c r="M20" i="2"/>
  <c r="M19" i="2"/>
  <c r="M18" i="2"/>
  <c r="M17" i="2"/>
  <c r="M16" i="2"/>
  <c r="M15" i="2"/>
  <c r="M14" i="2"/>
  <c r="M13" i="2"/>
  <c r="M12" i="2"/>
  <c r="M11" i="2"/>
  <c r="M10" i="2"/>
  <c r="M9" i="2"/>
  <c r="M8" i="2"/>
  <c r="M7" i="2"/>
  <c r="M6" i="2"/>
  <c r="M5" i="2"/>
  <c r="M4" i="2"/>
  <c r="L62" i="2"/>
  <c r="J59" i="2"/>
  <c r="J58" i="2"/>
  <c r="J57" i="2"/>
  <c r="L57" i="2" s="1"/>
  <c r="J56" i="2"/>
  <c r="L56" i="2" s="1"/>
  <c r="J3" i="2"/>
  <c r="J55" i="2"/>
  <c r="J54" i="2"/>
  <c r="L54" i="2" s="1"/>
  <c r="J53" i="2"/>
  <c r="L53" i="2" s="1"/>
  <c r="J52" i="2"/>
  <c r="J51" i="2"/>
  <c r="J50" i="2"/>
  <c r="L50" i="2" s="1"/>
  <c r="J49" i="2"/>
  <c r="L49" i="2" s="1"/>
  <c r="J48" i="2"/>
  <c r="J47" i="2"/>
  <c r="J46" i="2"/>
  <c r="J45" i="2"/>
  <c r="L45" i="2" s="1"/>
  <c r="J44" i="2"/>
  <c r="J43" i="2"/>
  <c r="J42" i="2"/>
  <c r="L42" i="2" s="1"/>
  <c r="J2" i="2"/>
  <c r="L2" i="2" s="1"/>
  <c r="J41" i="2"/>
  <c r="J40" i="2"/>
  <c r="J39" i="2"/>
  <c r="L39" i="2" s="1"/>
  <c r="J64" i="2"/>
  <c r="L64" i="2" s="1"/>
  <c r="J38" i="2"/>
  <c r="J37" i="2"/>
  <c r="J36" i="2"/>
  <c r="J35" i="2"/>
  <c r="L35" i="2" s="1"/>
  <c r="J34" i="2"/>
  <c r="J33" i="2"/>
  <c r="J32" i="2"/>
  <c r="J31" i="2"/>
  <c r="L31" i="2" s="1"/>
  <c r="J30" i="2"/>
  <c r="J29" i="2"/>
  <c r="J63" i="2"/>
  <c r="L63" i="2" s="1"/>
  <c r="J62" i="2"/>
  <c r="J28" i="2"/>
  <c r="J27" i="2"/>
  <c r="J26" i="2"/>
  <c r="L26" i="2" s="1"/>
  <c r="J25" i="2"/>
  <c r="L25" i="2" s="1"/>
  <c r="J24" i="2"/>
  <c r="J23" i="2"/>
  <c r="J22" i="2"/>
  <c r="J21" i="2"/>
  <c r="L21" i="2" s="1"/>
  <c r="J20" i="2"/>
  <c r="J19" i="2"/>
  <c r="J61" i="2"/>
  <c r="J18" i="2"/>
  <c r="L18" i="2" s="1"/>
  <c r="J17" i="2"/>
  <c r="J60" i="2"/>
  <c r="J16" i="2"/>
  <c r="L16" i="2" s="1"/>
  <c r="J15" i="2"/>
  <c r="L15" i="2" s="1"/>
  <c r="J14" i="2"/>
  <c r="J13" i="2"/>
  <c r="J12" i="2"/>
  <c r="L12" i="2" s="1"/>
  <c r="J11" i="2"/>
  <c r="L11" i="2" s="1"/>
  <c r="J10" i="2"/>
  <c r="J9" i="2"/>
  <c r="J8" i="2"/>
  <c r="J7" i="2"/>
  <c r="L7" i="2" s="1"/>
  <c r="J6" i="2"/>
  <c r="J5" i="2"/>
  <c r="J4" i="2"/>
  <c r="L5" i="2"/>
  <c r="L33" i="2"/>
  <c r="L58" i="2"/>
  <c r="L59" i="2"/>
  <c r="L3" i="2"/>
  <c r="L55" i="2"/>
  <c r="L52" i="2"/>
  <c r="L51" i="2"/>
  <c r="L48" i="2"/>
  <c r="L47" i="2"/>
  <c r="L46" i="2"/>
  <c r="L44" i="2"/>
  <c r="L43" i="2"/>
  <c r="L41" i="2"/>
  <c r="L40" i="2"/>
  <c r="L38" i="2"/>
  <c r="L37" i="2"/>
  <c r="L36" i="2"/>
  <c r="L34" i="2"/>
  <c r="L32" i="2"/>
  <c r="L30" i="2"/>
  <c r="L29" i="2"/>
  <c r="L28" i="2"/>
  <c r="L27" i="2"/>
  <c r="L24" i="2"/>
  <c r="L23" i="2"/>
  <c r="L22" i="2"/>
  <c r="L20" i="2"/>
  <c r="L19" i="2"/>
  <c r="L61" i="2"/>
  <c r="L17" i="2"/>
  <c r="L60" i="2"/>
  <c r="L14" i="2"/>
  <c r="L13" i="2"/>
  <c r="L10" i="2"/>
  <c r="L9" i="2"/>
  <c r="L8" i="2"/>
  <c r="L6" i="2"/>
  <c r="L4" i="2"/>
  <c r="I59" i="2"/>
  <c r="I58" i="2"/>
  <c r="I57" i="2"/>
  <c r="I56" i="2"/>
  <c r="I3" i="2"/>
  <c r="I55" i="2"/>
  <c r="I54" i="2"/>
  <c r="I53" i="2"/>
  <c r="I52" i="2"/>
  <c r="I51" i="2"/>
  <c r="I50" i="2"/>
  <c r="I49" i="2"/>
  <c r="I48" i="2"/>
  <c r="I47" i="2"/>
  <c r="I46" i="2"/>
  <c r="I45" i="2"/>
  <c r="I44" i="2"/>
  <c r="I43" i="2"/>
  <c r="I42" i="2"/>
  <c r="I2" i="2"/>
  <c r="I41" i="2"/>
  <c r="I40" i="2"/>
  <c r="I39" i="2"/>
  <c r="I64" i="2"/>
  <c r="I38" i="2"/>
  <c r="I37" i="2"/>
  <c r="I36" i="2"/>
  <c r="I35" i="2"/>
  <c r="I34" i="2"/>
  <c r="I33" i="2"/>
  <c r="I32" i="2"/>
  <c r="I31" i="2"/>
  <c r="I30" i="2"/>
  <c r="I29" i="2"/>
  <c r="I63" i="2"/>
  <c r="I62" i="2"/>
  <c r="I28" i="2"/>
  <c r="I27" i="2"/>
  <c r="I26" i="2"/>
  <c r="I25" i="2"/>
  <c r="I24" i="2"/>
  <c r="I23" i="2"/>
  <c r="I22" i="2"/>
  <c r="I21" i="2"/>
  <c r="I20" i="2"/>
  <c r="I19" i="2"/>
  <c r="I61" i="2"/>
  <c r="I18" i="2"/>
  <c r="I17" i="2"/>
  <c r="I60" i="2"/>
  <c r="I16" i="2"/>
  <c r="I15" i="2"/>
  <c r="I14" i="2"/>
  <c r="I13" i="2"/>
  <c r="I12" i="2"/>
  <c r="I11" i="2"/>
  <c r="I10" i="2"/>
  <c r="I9" i="2"/>
  <c r="I8" i="2"/>
  <c r="I7" i="2"/>
  <c r="I6" i="2"/>
  <c r="I5" i="2"/>
  <c r="I4" i="2"/>
  <c r="L66" i="2" l="1"/>
  <c r="L67" i="2" s="1"/>
</calcChain>
</file>

<file path=xl/sharedStrings.xml><?xml version="1.0" encoding="utf-8"?>
<sst xmlns="http://schemas.openxmlformats.org/spreadsheetml/2006/main" count="265" uniqueCount="113">
  <si>
    <t>Tutar</t>
  </si>
  <si>
    <t>-</t>
  </si>
  <si>
    <t>130*70*85</t>
  </si>
  <si>
    <t>100*70*85</t>
  </si>
  <si>
    <t>95*30*14</t>
  </si>
  <si>
    <t>200*110*130</t>
  </si>
  <si>
    <t>380*95*50</t>
  </si>
  <si>
    <t>40*70*85</t>
  </si>
  <si>
    <t>80*70*85</t>
  </si>
  <si>
    <t>100*90*85</t>
  </si>
  <si>
    <t>200*70*85</t>
  </si>
  <si>
    <t>230*150*50</t>
  </si>
  <si>
    <t>200*120*85</t>
  </si>
  <si>
    <t>200*80*30</t>
  </si>
  <si>
    <t>140*70*95</t>
  </si>
  <si>
    <t>92*50*87</t>
  </si>
  <si>
    <t>170*70*95</t>
  </si>
  <si>
    <t>200*30*3</t>
  </si>
  <si>
    <t>130*30*3</t>
  </si>
  <si>
    <t>230*75*85</t>
  </si>
  <si>
    <t>100*100*50</t>
  </si>
  <si>
    <t>150*75*85</t>
  </si>
  <si>
    <t>122*46*160</t>
  </si>
  <si>
    <t>200*90*220</t>
  </si>
  <si>
    <t>SCCWE101E</t>
  </si>
  <si>
    <t>40*50</t>
  </si>
  <si>
    <t>SOSBAINMARIE, dOLAPLI</t>
  </si>
  <si>
    <t>KASALAMA</t>
  </si>
  <si>
    <t>ET TEŞHİR DOLABI</t>
  </si>
  <si>
    <t xml:space="preserve">DUVAR TİP DAVLUMBAZ FİLİTRELİ  TAZE HAVA ÜFLEME KANALLI </t>
  </si>
  <si>
    <t>ARA ÇALIŞMA TEZGAHI DOLAPLI</t>
  </si>
  <si>
    <t>ELEKTRİKLİ 4'LÜ OCAK DOLAPLI</t>
  </si>
  <si>
    <t xml:space="preserve">SALAMANDER  ELEKTİRİKLİ </t>
  </si>
  <si>
    <t xml:space="preserve">ÇİFT SEPETLİ FRİTÖZ  ELEKTİRİKLİ </t>
  </si>
  <si>
    <t xml:space="preserve">PATATES DİNLENDİRME  ELEKTİRİKLİ </t>
  </si>
  <si>
    <t xml:space="preserve">FIRIN ALT TEZGAHI  TEPSİ RAFLI </t>
  </si>
  <si>
    <t xml:space="preserve">RASYONEL FIRIN  10 TEPSİ KAPASİTELİ ELEKTİRİKLİ </t>
  </si>
  <si>
    <t>TEZGAH TİPİ BUZDOLABI</t>
  </si>
  <si>
    <t>ET KEMİK TESTERESİ</t>
  </si>
  <si>
    <t>ET KIYMA MAK.</t>
  </si>
  <si>
    <t>VAKUM MAK.</t>
  </si>
  <si>
    <t>STRETCH MAK.</t>
  </si>
  <si>
    <t>ORTA TİP DAVLUMBAZ FİLTRELİ  TAZE HAVA ÜFLEME KANALL</t>
  </si>
  <si>
    <t>ÇALIŞMA TEZGAHI TABAN VE ARA RAFLI</t>
  </si>
  <si>
    <t>KÖMÜRLÜ IZGARA</t>
  </si>
  <si>
    <t xml:space="preserve">ÇALIŞMA TEZGAHI </t>
  </si>
  <si>
    <t>OTOMATİK PORTAKAL SIKMA MAK.</t>
  </si>
  <si>
    <t>SET ALTI ŞİŞE SOĞUTUCU 2 KAPILI</t>
  </si>
  <si>
    <t>TEK EVİYELİ ÇALIŞMA TEZGAHI</t>
  </si>
  <si>
    <t>SET ALTI BUZ MAK.</t>
  </si>
  <si>
    <t>SET ALTI BULAŞIK YIKAMA MAK.</t>
  </si>
  <si>
    <t>ÇİFT SIRA DUVAR RAFI</t>
  </si>
  <si>
    <t>BULAŞIK ALMA TEZGAHI SIYIRMA HUNİLİ</t>
  </si>
  <si>
    <t>ÇÖP ARABASI</t>
  </si>
  <si>
    <t>ÇİFT EVİYELİ - SIYIRMA HUNİLİ BYM GİRİŞ TEZGAHI</t>
  </si>
  <si>
    <t>SPREY UNİTESİ</t>
  </si>
  <si>
    <t>BYM DAVLUMBAZI</t>
  </si>
  <si>
    <t>GİYOTİN TİP BYM</t>
  </si>
  <si>
    <t>BYM ÇIKIŞ TEZGAHI</t>
  </si>
  <si>
    <t>İSTİF RAFI</t>
  </si>
  <si>
    <t>YER IZGARASI</t>
  </si>
  <si>
    <t>DRY AGED DOLABI</t>
  </si>
  <si>
    <t>500TB/S</t>
  </si>
  <si>
    <t>1000TB/S</t>
  </si>
  <si>
    <t>91*53*160</t>
  </si>
  <si>
    <t>60*60*60</t>
  </si>
  <si>
    <t>mutfak</t>
  </si>
  <si>
    <t>bulaşıkhane</t>
  </si>
  <si>
    <t>sebze soğuk oda</t>
  </si>
  <si>
    <t>PANEL TİP SOĞUK ODA, ZEMİNSİZ</t>
  </si>
  <si>
    <t>et soğuk oda</t>
  </si>
  <si>
    <t>et derin dondurucu oda</t>
  </si>
  <si>
    <t>PANEL TİP DERİN DONDURUCU ODA, ZEMİNSİZ</t>
  </si>
  <si>
    <t>hazırlık &amp; kuru depo</t>
  </si>
  <si>
    <t>POLİETİLEN TABLALI ÇALIŞMA TEZGAHI, KIRMIZI</t>
  </si>
  <si>
    <t>POLİETİLEN TABLALI ÇALIŞMA TEZGAHI, YEŞİL, TABAN RAFLI</t>
  </si>
  <si>
    <t>KLASİK HAMUR (KÖFTE) YOĞURMA MAKİNASI</t>
  </si>
  <si>
    <t xml:space="preserve">YER IZGARASI </t>
  </si>
  <si>
    <t>110*60*85</t>
  </si>
  <si>
    <t>30*30*14</t>
  </si>
  <si>
    <t>255*175*240</t>
  </si>
  <si>
    <t>107*46*160</t>
  </si>
  <si>
    <t>240*180*240</t>
  </si>
  <si>
    <t>280*245*240</t>
  </si>
  <si>
    <t>TEK EVYELİ ÇALIŞMA TEZGAHI</t>
  </si>
  <si>
    <t>100*60*85</t>
  </si>
  <si>
    <t>ÇALIŞMA TEZGAHI, TABAN VE ARA RAFLI</t>
  </si>
  <si>
    <t>60*70*85</t>
  </si>
  <si>
    <t>291*110*130</t>
  </si>
  <si>
    <t>20 kg/sefer</t>
  </si>
  <si>
    <t>ÇAY OCAĞI  ELEKTİRİLİ  3 DEMLİK, BAKIR - BAKIR DAVLUMBAZLI</t>
  </si>
  <si>
    <t>YÜKSEK MAKEUP ÜNİTESİ, MERMER TABLALI</t>
  </si>
  <si>
    <t>186*70*85</t>
  </si>
  <si>
    <t>186*70*85/135</t>
  </si>
  <si>
    <t>TEZGAH TİPİ BUZDOLABI, 3 KAPILI</t>
  </si>
  <si>
    <t>SERVİS ÜNİTESİ DOLAPLI  ARA RAFLI</t>
  </si>
  <si>
    <t>GAZLI VE ODUNLU DÖNER TABANLI PİZZA FIRINI</t>
  </si>
  <si>
    <t>127*175*160</t>
  </si>
  <si>
    <t xml:space="preserve">TEŞHİR DOLAPLARI SARI PASLANMAZ KAPLANMASI </t>
  </si>
  <si>
    <t>POZ C11 EVYE GÖZÜ FARKI (ÇİFT EVYE OLACAK)</t>
  </si>
  <si>
    <t>YEDEK HELEZON (1 ad) VE TESTERE BIÇAĞI (3 ad.)</t>
  </si>
  <si>
    <t>BÜRO TİPİ DERİN DONDURUCU</t>
  </si>
  <si>
    <t>aa</t>
  </si>
  <si>
    <t>df</t>
  </si>
  <si>
    <t>adf</t>
  </si>
  <si>
    <t>asdf</t>
  </si>
  <si>
    <t>ad</t>
  </si>
  <si>
    <t>fa</t>
  </si>
  <si>
    <t>sdf</t>
  </si>
  <si>
    <t>Adet</t>
  </si>
  <si>
    <t>İndirimli</t>
  </si>
  <si>
    <t>İndirimli Adet</t>
  </si>
  <si>
    <t>İndirimli Tutar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</si>
</sst>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₺_-;\-* #,##0.00\ _₺_-;_-* &quot;-&quot;??\ _₺_-;_-@_-"/>
    <numFmt numFmtId="167" formatCode="#,##0\ [$€-1]"/>
    <numFmt numFmtId="168" formatCode="_-* #,##0.00\ _T_L_-;\-* #,##0.00\ _T_L_-;_-* &quot;-&quot;??\ _T_L_-;_-@_-"/>
  </numFmts>
  <fonts count="22"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0"/>
      <color indexed="8"/>
      <name val="ARIAL"/>
      <charset val="1"/>
    </font>
    <font>
      <b/>
      <sz val="8"/>
      <name val="Tahoma"/>
      <family val="2"/>
      <charset val="162"/>
    </font>
    <font>
      <sz val="8"/>
      <name val="Tahoma"/>
      <family val="2"/>
      <charset val="162"/>
    </font>
    <font>
      <sz val="8"/>
      <color theme="1"/>
      <name val="Tahoma"/>
      <family val="2"/>
      <charset val="162"/>
    </font>
    <font>
      <sz val="8"/>
      <color theme="1"/>
      <name val="Calibri"/>
      <family val="2"/>
      <charset val="162"/>
      <scheme val="minor"/>
    </font>
    <font>
      <b/>
      <sz val="9"/>
      <name val="Tahoma"/>
      <family val="2"/>
      <charset val="162"/>
    </font>
    <font>
      <sz val="7"/>
      <color theme="1"/>
      <name val="Calibri"/>
      <family val="2"/>
      <charset val="162"/>
      <scheme val="minor"/>
    </font>
    <font>
      <sz val="7"/>
      <name val="Tahoma"/>
      <family val="2"/>
      <charset val="162"/>
    </font>
    <font>
      <sz val="7"/>
      <color theme="1"/>
      <name val="Tahoma"/>
      <family val="2"/>
      <charset val="162"/>
    </font>
    <font>
      <sz val="6.5"/>
      <name val="Tahoma"/>
      <family val="2"/>
      <charset val="16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b/>
      <i/>
      <sz val="10"/>
      <name val="Times New Roman"/>
      <family val="1"/>
    </font>
    <font>
      <sz val="11"/>
      <color theme="1"/>
      <name val="Calibri"/>
      <family val="2"/>
      <charset val="162"/>
      <scheme val="minor"/>
    </font>
    <font>
      <u/>
      <sz val="11"/>
      <color indexed="12"/>
      <name val="Calibri"/>
      <family val="2"/>
      <charset val="162"/>
    </font>
    <font>
      <b/>
      <sz val="6.5"/>
      <name val="Tahoma"/>
      <family val="2"/>
      <charset val="162"/>
    </font>
    <font>
      <sz val="8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7"/>
      <name val="Calibri"/>
      <family val="2"/>
      <charset val="162"/>
      <scheme val="minor"/>
    </font>
    <font>
      <sz val="12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1">
    <xf numFmtId="0" fontId="0" fillId="0" borderId="0"/>
    <xf numFmtId="0" fontId="2" fillId="0" borderId="0">
      <alignment vertical="top"/>
    </xf>
    <xf numFmtId="168" fontId="12" fillId="0" borderId="0" applyFont="0" applyFill="0" applyBorder="0" applyAlignment="0" applyProtection="0"/>
    <xf numFmtId="168" fontId="13" fillId="0" borderId="0" applyFont="0" applyFill="0" applyBorder="0" applyAlignment="0" applyProtection="0"/>
    <xf numFmtId="0" fontId="14" fillId="0" borderId="0"/>
    <xf numFmtId="0" fontId="13" fillId="0" borderId="0"/>
    <xf numFmtId="0" fontId="13" fillId="0" borderId="0"/>
    <xf numFmtId="0" fontId="13" fillId="0" borderId="0"/>
    <xf numFmtId="168" fontId="13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164" fontId="15" fillId="0" borderId="0" applyFont="0" applyFill="0" applyBorder="0" applyAlignment="0" applyProtection="0"/>
  </cellStyleXfs>
  <cellXfs count="52">
    <xf numFmtId="0" fontId="0" fillId="0" borderId="0" xfId="0"/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2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8" fillId="2" borderId="0" xfId="0" applyFont="1" applyFill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1" fontId="1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" fontId="9" fillId="0" borderId="0" xfId="0" applyNumberFormat="1" applyFont="1" applyAlignment="1">
      <alignment horizontal="center" vertical="center"/>
    </xf>
    <xf numFmtId="167" fontId="9" fillId="0" borderId="0" xfId="0" applyNumberFormat="1" applyFont="1" applyAlignment="1">
      <alignment horizontal="center" vertical="center"/>
    </xf>
    <xf numFmtId="167" fontId="9" fillId="0" borderId="0" xfId="0" applyNumberFormat="1" applyFont="1" applyAlignment="1">
      <alignment vertical="center"/>
    </xf>
    <xf numFmtId="164" fontId="10" fillId="0" borderId="0" xfId="10" applyFont="1"/>
    <xf numFmtId="0" fontId="10" fillId="0" borderId="0" xfId="0" applyFont="1"/>
    <xf numFmtId="164" fontId="10" fillId="0" borderId="0" xfId="0" applyNumberFormat="1" applyFont="1"/>
    <xf numFmtId="0" fontId="10" fillId="3" borderId="0" xfId="0" applyFont="1" applyFill="1"/>
    <xf numFmtId="0" fontId="9" fillId="3" borderId="0" xfId="0" applyFont="1" applyFill="1" applyAlignment="1">
      <alignment horizontal="left" vertical="center"/>
    </xf>
    <xf numFmtId="0" fontId="9" fillId="3" borderId="0" xfId="0" applyFont="1" applyFill="1" applyAlignment="1">
      <alignment horizontal="center" vertical="center"/>
    </xf>
    <xf numFmtId="1" fontId="9" fillId="3" borderId="0" xfId="0" applyNumberFormat="1" applyFont="1" applyFill="1" applyAlignment="1">
      <alignment horizontal="center" vertical="center"/>
    </xf>
    <xf numFmtId="167" fontId="9" fillId="3" borderId="0" xfId="0" applyNumberFormat="1" applyFont="1" applyFill="1" applyAlignment="1">
      <alignment horizontal="center" vertical="center"/>
    </xf>
    <xf numFmtId="167" fontId="9" fillId="3" borderId="0" xfId="0" applyNumberFormat="1" applyFont="1" applyFill="1" applyAlignment="1">
      <alignment vertical="center"/>
    </xf>
    <xf numFmtId="164" fontId="10" fillId="3" borderId="0" xfId="10" applyFont="1" applyFill="1"/>
    <xf numFmtId="164" fontId="10" fillId="3" borderId="0" xfId="0" applyNumberFormat="1" applyFont="1" applyFill="1"/>
    <xf numFmtId="0" fontId="9" fillId="4" borderId="0" xfId="0" applyFont="1" applyFill="1" applyAlignment="1">
      <alignment horizontal="left" vertical="center"/>
    </xf>
    <xf numFmtId="0" fontId="9" fillId="4" borderId="0" xfId="0" applyFont="1" applyFill="1" applyAlignment="1">
      <alignment horizontal="center" vertical="center"/>
    </xf>
    <xf numFmtId="0" fontId="9" fillId="5" borderId="0" xfId="0" applyFont="1" applyFill="1" applyAlignment="1">
      <alignment horizontal="left" vertical="center"/>
    </xf>
    <xf numFmtId="0" fontId="9" fillId="5" borderId="0" xfId="0" applyFont="1" applyFill="1" applyAlignment="1">
      <alignment horizontal="center" vertical="center"/>
    </xf>
    <xf numFmtId="0" fontId="10" fillId="6" borderId="0" xfId="0" applyFont="1" applyFill="1"/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7" fillId="0" borderId="0" xfId="0" applyFont="1" applyFill="1" applyAlignment="1">
      <alignment vertical="center"/>
    </xf>
    <xf numFmtId="0" fontId="9" fillId="0" borderId="0" xfId="0" applyFont="1" applyFill="1" applyAlignment="1">
      <alignment horizontal="left" vertical="center"/>
    </xf>
    <xf numFmtId="0" fontId="18" fillId="0" borderId="0" xfId="0" applyFont="1" applyFill="1" applyAlignment="1">
      <alignment horizontal="right" vertical="center"/>
    </xf>
    <xf numFmtId="0" fontId="3" fillId="0" borderId="0" xfId="0" applyFont="1" applyFill="1" applyAlignment="1">
      <alignment vertical="center"/>
    </xf>
    <xf numFmtId="0" fontId="18" fillId="0" borderId="0" xfId="0" applyFont="1" applyFill="1" applyAlignment="1">
      <alignment horizontal="left" vertical="center"/>
    </xf>
    <xf numFmtId="1" fontId="17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9" fillId="0" borderId="0" xfId="0" applyFont="1" applyFill="1" applyAlignment="1">
      <alignment horizontal="right" vertical="center"/>
    </xf>
    <xf numFmtId="0" fontId="20" fillId="0" borderId="0" xfId="0" applyFont="1" applyFill="1" applyAlignment="1">
      <alignment horizontal="right" vertical="center"/>
    </xf>
    <xf numFmtId="0" fontId="19" fillId="0" borderId="0" xfId="0" applyFont="1" applyFill="1" applyAlignment="1">
      <alignment horizontal="left" vertical="center"/>
    </xf>
    <xf numFmtId="0" fontId="19" fillId="0" borderId="0" xfId="0" applyFont="1" applyFill="1" applyAlignment="1">
      <alignment horizontal="center" vertical="center"/>
    </xf>
    <xf numFmtId="0" fontId="21" fillId="0" borderId="0" xfId="0" applyFont="1" applyFill="1" applyAlignment="1">
      <alignment horizontal="center" vertical="center"/>
    </xf>
  </cellXfs>
  <cellStyles count="11">
    <cellStyle name="Binlik Ayracı 2 2" xfId="3" xr:uid="{00000000-0005-0000-0000-000000000000}"/>
    <cellStyle name="Köprü 2" xfId="9" xr:uid="{00000000-0005-0000-0000-000038000000}"/>
    <cellStyle name="Normal" xfId="0" builtinId="0"/>
    <cellStyle name="Normal 2" xfId="1" xr:uid="{00000000-0005-0000-0000-000002000000}"/>
    <cellStyle name="Normal 2 2" xfId="5" xr:uid="{00000000-0005-0000-0000-000003000000}"/>
    <cellStyle name="Normal 2 3" xfId="6" xr:uid="{00000000-0005-0000-0000-000004000000}"/>
    <cellStyle name="Normal 2 4" xfId="4" xr:uid="{00000000-0005-0000-0000-000002000000}"/>
    <cellStyle name="Normal 3" xfId="7" xr:uid="{00000000-0005-0000-0000-000005000000}"/>
    <cellStyle name="Virgül" xfId="10" builtinId="3"/>
    <cellStyle name="Virgül 2" xfId="8" xr:uid="{00000000-0005-0000-0000-000007000000}"/>
    <cellStyle name="Virgül 3" xfId="2" xr:uid="{00000000-0005-0000-0000-000037000000}"/>
  </cellStyles>
  <dxfs count="0"/>
  <tableStyles count="0" defaultTableStyle="TableStyleMedium9" defaultPivotStyle="PivotStyleLight16"/>
  <colors>
    <mruColors>
      <color rgb="FF0017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3"/>
  <sheetViews>
    <sheetView showGridLines="0" tabSelected="1" showWhiteSpace="0" zoomScaleNormal="100" zoomScaleSheetLayoutView="85" zoomScalePageLayoutView="40" workbookViewId="0">
      <selection activeCell="I53" sqref="I53"/>
    </sheetView>
  </sheetViews>
  <sheetFormatPr defaultColWidth="18.42578125" defaultRowHeight="15.75"/>
  <cols>
    <col min="1" max="1" width="3.5703125" style="3" customWidth="1"/>
    <col min="2" max="2" width="0.28515625" style="3" customWidth="1"/>
    <col min="3" max="3" width="3.140625" style="3" customWidth="1"/>
    <col min="4" max="4" width="0.28515625" style="3" customWidth="1"/>
    <col min="5" max="5" width="3.5703125" style="10" customWidth="1"/>
    <col min="6" max="6" width="0.28515625" style="3" customWidth="1"/>
    <col min="7" max="7" width="3.85546875" style="3" customWidth="1"/>
    <col min="8" max="8" width="2.7109375" style="3" customWidth="1"/>
    <col min="9" max="9" width="36" style="5" customWidth="1"/>
    <col min="10" max="10" width="0.28515625" style="5" customWidth="1"/>
    <col min="11" max="11" width="8.28515625" style="2" customWidth="1"/>
    <col min="12" max="12" width="0.28515625" style="4" customWidth="1"/>
    <col min="13" max="16384" width="18.42578125" style="1"/>
  </cols>
  <sheetData>
    <row r="1" spans="1:12" s="8" customFormat="1" ht="15.75" customHeight="1">
      <c r="A1" s="17"/>
      <c r="B1" s="7"/>
      <c r="C1" s="9"/>
      <c r="D1" s="7"/>
      <c r="E1" s="11"/>
      <c r="F1" s="15"/>
      <c r="G1" s="11"/>
      <c r="H1" s="11"/>
      <c r="I1" s="6"/>
      <c r="J1" s="12"/>
      <c r="K1" s="16"/>
      <c r="L1" s="13"/>
    </row>
    <row r="2" spans="1:12" s="8" customFormat="1" ht="11.25" customHeight="1">
      <c r="A2" s="37"/>
      <c r="B2" s="38"/>
      <c r="C2" s="39" t="s">
        <v>66</v>
      </c>
      <c r="D2" s="38"/>
      <c r="E2" s="40"/>
      <c r="F2" s="41"/>
      <c r="G2" s="40"/>
      <c r="H2" s="40"/>
      <c r="I2" s="42"/>
      <c r="J2" s="43"/>
      <c r="K2" s="44"/>
      <c r="L2" s="45"/>
    </row>
    <row r="3" spans="1:12" s="8" customFormat="1" ht="11.25" customHeight="1">
      <c r="A3" s="37"/>
      <c r="B3" s="38"/>
      <c r="C3" s="39"/>
      <c r="D3" s="38"/>
      <c r="E3" s="40" t="s">
        <v>1</v>
      </c>
      <c r="F3" s="41"/>
      <c r="G3" s="40" t="s">
        <v>96</v>
      </c>
      <c r="H3" s="40"/>
      <c r="I3" s="42"/>
      <c r="J3" s="43"/>
      <c r="K3" s="46"/>
      <c r="L3" s="45"/>
    </row>
    <row r="4" spans="1:12" s="8" customFormat="1" ht="11.25" customHeight="1">
      <c r="A4" s="37"/>
      <c r="B4" s="38"/>
      <c r="C4" s="39"/>
      <c r="D4" s="38"/>
      <c r="E4" s="40" t="s">
        <v>1</v>
      </c>
      <c r="F4" s="41"/>
      <c r="G4" s="40" t="s">
        <v>95</v>
      </c>
      <c r="H4" s="40"/>
      <c r="I4" s="42"/>
      <c r="J4" s="43"/>
      <c r="K4" s="46"/>
      <c r="L4" s="45"/>
    </row>
    <row r="5" spans="1:12" s="8" customFormat="1" ht="11.25" customHeight="1">
      <c r="A5" s="37"/>
      <c r="B5" s="38"/>
      <c r="C5" s="39"/>
      <c r="D5" s="38"/>
      <c r="E5" s="40" t="s">
        <v>1</v>
      </c>
      <c r="F5" s="41"/>
      <c r="G5" s="40" t="s">
        <v>28</v>
      </c>
      <c r="H5" s="40"/>
      <c r="I5" s="42"/>
      <c r="J5" s="43"/>
      <c r="K5" s="46"/>
      <c r="L5" s="45"/>
    </row>
    <row r="6" spans="1:12" s="8" customFormat="1" ht="11.25" customHeight="1">
      <c r="A6" s="37"/>
      <c r="B6" s="38"/>
      <c r="C6" s="39"/>
      <c r="D6" s="38"/>
      <c r="E6" s="40" t="s">
        <v>1</v>
      </c>
      <c r="F6" s="41"/>
      <c r="G6" s="40" t="s">
        <v>28</v>
      </c>
      <c r="H6" s="40"/>
      <c r="I6" s="42"/>
      <c r="J6" s="43"/>
      <c r="K6" s="46"/>
      <c r="L6" s="45"/>
    </row>
    <row r="7" spans="1:12" s="8" customFormat="1" ht="11.25" customHeight="1">
      <c r="A7" s="37"/>
      <c r="B7" s="38"/>
      <c r="C7" s="39"/>
      <c r="D7" s="38"/>
      <c r="E7" s="40" t="s">
        <v>1</v>
      </c>
      <c r="F7" s="41"/>
      <c r="G7" s="40" t="s">
        <v>86</v>
      </c>
      <c r="H7" s="40"/>
      <c r="I7" s="42"/>
      <c r="J7" s="43"/>
      <c r="K7" s="46"/>
      <c r="L7" s="45"/>
    </row>
    <row r="8" spans="1:12" s="8" customFormat="1" ht="11.25" customHeight="1">
      <c r="A8" s="37"/>
      <c r="B8" s="38"/>
      <c r="C8" s="39"/>
      <c r="D8" s="38"/>
      <c r="E8" s="40" t="s">
        <v>1</v>
      </c>
      <c r="F8" s="41"/>
      <c r="G8" s="40" t="s">
        <v>29</v>
      </c>
      <c r="H8" s="40"/>
      <c r="I8" s="42"/>
      <c r="J8" s="43"/>
      <c r="K8" s="46"/>
      <c r="L8" s="45"/>
    </row>
    <row r="9" spans="1:12" s="8" customFormat="1" ht="11.25" customHeight="1">
      <c r="A9" s="37"/>
      <c r="B9" s="38"/>
      <c r="C9" s="39"/>
      <c r="D9" s="38"/>
      <c r="E9" s="40" t="s">
        <v>1</v>
      </c>
      <c r="F9" s="41"/>
      <c r="G9" s="40" t="s">
        <v>30</v>
      </c>
      <c r="H9" s="40"/>
      <c r="I9" s="42"/>
      <c r="J9" s="43"/>
      <c r="K9" s="46"/>
      <c r="L9" s="45"/>
    </row>
    <row r="10" spans="1:12" s="8" customFormat="1" ht="11.25" customHeight="1">
      <c r="A10" s="37"/>
      <c r="B10" s="38"/>
      <c r="C10" s="39"/>
      <c r="D10" s="38"/>
      <c r="E10" s="40" t="s">
        <v>1</v>
      </c>
      <c r="F10" s="41"/>
      <c r="G10" s="40" t="s">
        <v>26</v>
      </c>
      <c r="H10" s="40"/>
      <c r="I10" s="42"/>
      <c r="J10" s="43"/>
      <c r="K10" s="46"/>
      <c r="L10" s="45"/>
    </row>
    <row r="11" spans="1:12" s="8" customFormat="1" ht="11.25" customHeight="1">
      <c r="A11" s="37"/>
      <c r="B11" s="38"/>
      <c r="C11" s="39"/>
      <c r="D11" s="38"/>
      <c r="E11" s="40" t="s">
        <v>1</v>
      </c>
      <c r="F11" s="41"/>
      <c r="G11" s="40" t="s">
        <v>31</v>
      </c>
      <c r="H11" s="40"/>
      <c r="I11" s="42"/>
      <c r="J11" s="43"/>
      <c r="K11" s="46"/>
      <c r="L11" s="45"/>
    </row>
    <row r="12" spans="1:12" s="8" customFormat="1" ht="11.25" customHeight="1">
      <c r="A12" s="37"/>
      <c r="B12" s="38"/>
      <c r="C12" s="39"/>
      <c r="D12" s="38"/>
      <c r="E12" s="40" t="s">
        <v>1</v>
      </c>
      <c r="F12" s="41"/>
      <c r="G12" s="40" t="s">
        <v>32</v>
      </c>
      <c r="H12" s="40"/>
      <c r="I12" s="42"/>
      <c r="J12" s="43"/>
      <c r="K12" s="46"/>
      <c r="L12" s="45"/>
    </row>
    <row r="13" spans="1:12" s="8" customFormat="1" ht="11.25" customHeight="1">
      <c r="A13" s="37"/>
      <c r="B13" s="38"/>
      <c r="C13" s="39"/>
      <c r="D13" s="38"/>
      <c r="E13" s="40" t="s">
        <v>1</v>
      </c>
      <c r="F13" s="41"/>
      <c r="G13" s="40" t="s">
        <v>33</v>
      </c>
      <c r="H13" s="40"/>
      <c r="I13" s="42"/>
      <c r="J13" s="43"/>
      <c r="K13" s="46"/>
      <c r="L13" s="45"/>
    </row>
    <row r="14" spans="1:12" s="8" customFormat="1" ht="11.25" customHeight="1">
      <c r="A14" s="37"/>
      <c r="B14" s="38"/>
      <c r="C14" s="39"/>
      <c r="D14" s="38"/>
      <c r="E14" s="40" t="s">
        <v>1</v>
      </c>
      <c r="F14" s="41"/>
      <c r="G14" s="40" t="s">
        <v>34</v>
      </c>
      <c r="H14" s="40"/>
      <c r="I14" s="42"/>
      <c r="J14" s="43"/>
      <c r="K14" s="46"/>
      <c r="L14" s="45"/>
    </row>
    <row r="15" spans="1:12" s="8" customFormat="1" ht="11.25" customHeight="1">
      <c r="A15" s="37"/>
      <c r="B15" s="38"/>
      <c r="C15" s="39"/>
      <c r="D15" s="38"/>
      <c r="E15" s="40" t="s">
        <v>1</v>
      </c>
      <c r="F15" s="41"/>
      <c r="G15" s="40" t="s">
        <v>35</v>
      </c>
      <c r="H15" s="40"/>
      <c r="I15" s="42"/>
      <c r="J15" s="43"/>
      <c r="K15" s="46"/>
      <c r="L15" s="45"/>
    </row>
    <row r="16" spans="1:12" s="8" customFormat="1" ht="11.25" customHeight="1">
      <c r="A16" s="37"/>
      <c r="B16" s="38"/>
      <c r="C16" s="39"/>
      <c r="D16" s="38"/>
      <c r="E16" s="40" t="s">
        <v>1</v>
      </c>
      <c r="F16" s="41"/>
      <c r="G16" s="40" t="s">
        <v>36</v>
      </c>
      <c r="H16" s="40"/>
      <c r="I16" s="42"/>
      <c r="J16" s="43"/>
      <c r="K16" s="46"/>
      <c r="L16" s="45"/>
    </row>
    <row r="17" spans="1:12" s="8" customFormat="1" ht="11.25" customHeight="1">
      <c r="A17" s="37"/>
      <c r="B17" s="38"/>
      <c r="C17" s="39"/>
      <c r="D17" s="38"/>
      <c r="E17" s="40" t="s">
        <v>1</v>
      </c>
      <c r="F17" s="41"/>
      <c r="G17" s="40" t="s">
        <v>37</v>
      </c>
      <c r="H17" s="40"/>
      <c r="I17" s="42"/>
      <c r="J17" s="43"/>
      <c r="K17" s="46"/>
      <c r="L17" s="45"/>
    </row>
    <row r="18" spans="1:12" s="8" customFormat="1" ht="11.25" customHeight="1">
      <c r="A18" s="37"/>
      <c r="B18" s="38"/>
      <c r="C18" s="39"/>
      <c r="D18" s="38"/>
      <c r="E18" s="40" t="s">
        <v>1</v>
      </c>
      <c r="F18" s="41"/>
      <c r="G18" s="40" t="s">
        <v>38</v>
      </c>
      <c r="H18" s="40"/>
      <c r="I18" s="42"/>
      <c r="J18" s="43"/>
      <c r="K18" s="46"/>
      <c r="L18" s="45"/>
    </row>
    <row r="19" spans="1:12" s="8" customFormat="1" ht="11.25" customHeight="1">
      <c r="A19" s="37"/>
      <c r="B19" s="38"/>
      <c r="C19" s="39"/>
      <c r="D19" s="38"/>
      <c r="E19" s="40" t="s">
        <v>1</v>
      </c>
      <c r="F19" s="41"/>
      <c r="G19" s="40" t="s">
        <v>39</v>
      </c>
      <c r="H19" s="40"/>
      <c r="I19" s="42"/>
      <c r="J19" s="43"/>
      <c r="K19" s="46"/>
      <c r="L19" s="45"/>
    </row>
    <row r="20" spans="1:12" s="8" customFormat="1" ht="11.25" customHeight="1">
      <c r="A20" s="37"/>
      <c r="B20" s="38"/>
      <c r="C20" s="39"/>
      <c r="D20" s="38"/>
      <c r="E20" s="40" t="s">
        <v>1</v>
      </c>
      <c r="F20" s="41"/>
      <c r="G20" s="40" t="s">
        <v>40</v>
      </c>
      <c r="H20" s="40"/>
      <c r="I20" s="42"/>
      <c r="J20" s="43"/>
      <c r="K20" s="46"/>
      <c r="L20" s="45"/>
    </row>
    <row r="21" spans="1:12" s="8" customFormat="1" ht="11.25" customHeight="1">
      <c r="A21" s="37"/>
      <c r="B21" s="38"/>
      <c r="C21" s="39"/>
      <c r="D21" s="38"/>
      <c r="E21" s="40" t="s">
        <v>1</v>
      </c>
      <c r="F21" s="41"/>
      <c r="G21" s="40" t="s">
        <v>41</v>
      </c>
      <c r="H21" s="40"/>
      <c r="I21" s="42"/>
      <c r="J21" s="43"/>
      <c r="K21" s="46"/>
      <c r="L21" s="45"/>
    </row>
    <row r="22" spans="1:12" s="8" customFormat="1" ht="11.25" customHeight="1">
      <c r="A22" s="37"/>
      <c r="B22" s="38"/>
      <c r="C22" s="39"/>
      <c r="D22" s="38"/>
      <c r="E22" s="40" t="s">
        <v>1</v>
      </c>
      <c r="F22" s="41"/>
      <c r="G22" s="40" t="s">
        <v>42</v>
      </c>
      <c r="H22" s="40"/>
      <c r="I22" s="42"/>
      <c r="J22" s="43"/>
      <c r="K22" s="46"/>
      <c r="L22" s="45"/>
    </row>
    <row r="23" spans="1:12" s="8" customFormat="1" ht="11.25" customHeight="1">
      <c r="A23" s="37"/>
      <c r="B23" s="38"/>
      <c r="C23" s="39"/>
      <c r="D23" s="38"/>
      <c r="E23" s="40" t="s">
        <v>1</v>
      </c>
      <c r="F23" s="41"/>
      <c r="G23" s="40" t="s">
        <v>43</v>
      </c>
      <c r="H23" s="40"/>
      <c r="I23" s="42"/>
      <c r="J23" s="43"/>
      <c r="K23" s="46"/>
      <c r="L23" s="45"/>
    </row>
    <row r="24" spans="1:12" s="8" customFormat="1" ht="11.25" customHeight="1">
      <c r="A24" s="37"/>
      <c r="B24" s="38"/>
      <c r="C24" s="39"/>
      <c r="D24" s="38"/>
      <c r="E24" s="40" t="s">
        <v>1</v>
      </c>
      <c r="F24" s="41"/>
      <c r="G24" s="40" t="s">
        <v>44</v>
      </c>
      <c r="H24" s="40"/>
      <c r="I24" s="42"/>
      <c r="J24" s="43"/>
      <c r="K24" s="46"/>
      <c r="L24" s="45"/>
    </row>
    <row r="25" spans="1:12" s="8" customFormat="1" ht="11.25" customHeight="1">
      <c r="A25" s="37"/>
      <c r="B25" s="38"/>
      <c r="C25" s="39"/>
      <c r="D25" s="38"/>
      <c r="E25" s="40" t="s">
        <v>1</v>
      </c>
      <c r="F25" s="41"/>
      <c r="G25" s="40" t="s">
        <v>94</v>
      </c>
      <c r="H25" s="40"/>
      <c r="I25" s="42"/>
      <c r="J25" s="43"/>
      <c r="K25" s="46"/>
      <c r="L25" s="45"/>
    </row>
    <row r="26" spans="1:12" s="8" customFormat="1" ht="11.25" customHeight="1">
      <c r="A26" s="37"/>
      <c r="B26" s="38"/>
      <c r="C26" s="39"/>
      <c r="D26" s="38"/>
      <c r="E26" s="40" t="s">
        <v>1</v>
      </c>
      <c r="F26" s="41"/>
      <c r="G26" s="40" t="s">
        <v>45</v>
      </c>
      <c r="H26" s="40"/>
      <c r="I26" s="42"/>
      <c r="J26" s="43"/>
      <c r="K26" s="46"/>
      <c r="L26" s="45"/>
    </row>
    <row r="27" spans="1:12" s="8" customFormat="1" ht="11.25" customHeight="1">
      <c r="A27" s="37"/>
      <c r="B27" s="38"/>
      <c r="C27" s="39"/>
      <c r="D27" s="38"/>
      <c r="E27" s="40" t="s">
        <v>1</v>
      </c>
      <c r="F27" s="41"/>
      <c r="G27" s="40" t="s">
        <v>46</v>
      </c>
      <c r="H27" s="40"/>
      <c r="I27" s="42"/>
      <c r="J27" s="43"/>
      <c r="K27" s="46"/>
      <c r="L27" s="45"/>
    </row>
    <row r="28" spans="1:12" s="8" customFormat="1" ht="11.25" customHeight="1">
      <c r="A28" s="37"/>
      <c r="B28" s="38"/>
      <c r="C28" s="39"/>
      <c r="D28" s="38"/>
      <c r="E28" s="40" t="s">
        <v>1</v>
      </c>
      <c r="F28" s="41"/>
      <c r="G28" s="40" t="s">
        <v>47</v>
      </c>
      <c r="H28" s="40"/>
      <c r="I28" s="42"/>
      <c r="J28" s="43"/>
      <c r="K28" s="46"/>
      <c r="L28" s="45"/>
    </row>
    <row r="29" spans="1:12" s="8" customFormat="1" ht="11.25" customHeight="1">
      <c r="A29" s="37"/>
      <c r="B29" s="38"/>
      <c r="C29" s="39"/>
      <c r="D29" s="38"/>
      <c r="E29" s="40" t="s">
        <v>1</v>
      </c>
      <c r="F29" s="41"/>
      <c r="G29" s="40" t="s">
        <v>48</v>
      </c>
      <c r="H29" s="40"/>
      <c r="I29" s="42"/>
      <c r="J29" s="43"/>
      <c r="K29" s="46"/>
      <c r="L29" s="45"/>
    </row>
    <row r="30" spans="1:12" s="8" customFormat="1" ht="11.25" customHeight="1">
      <c r="A30" s="37"/>
      <c r="B30" s="38"/>
      <c r="C30" s="39"/>
      <c r="D30" s="38"/>
      <c r="E30" s="40" t="s">
        <v>1</v>
      </c>
      <c r="F30" s="41"/>
      <c r="G30" s="40" t="s">
        <v>49</v>
      </c>
      <c r="H30" s="40"/>
      <c r="I30" s="42"/>
      <c r="J30" s="43"/>
      <c r="K30" s="46"/>
      <c r="L30" s="45"/>
    </row>
    <row r="31" spans="1:12" s="8" customFormat="1" ht="11.25" customHeight="1">
      <c r="A31" s="37"/>
      <c r="B31" s="38"/>
      <c r="C31" s="39"/>
      <c r="D31" s="38"/>
      <c r="E31" s="40" t="s">
        <v>1</v>
      </c>
      <c r="F31" s="41"/>
      <c r="G31" s="40" t="s">
        <v>50</v>
      </c>
      <c r="H31" s="40"/>
      <c r="I31" s="42"/>
      <c r="J31" s="43"/>
      <c r="K31" s="46"/>
      <c r="L31" s="45"/>
    </row>
    <row r="32" spans="1:12" s="8" customFormat="1" ht="11.25" customHeight="1">
      <c r="A32" s="37"/>
      <c r="B32" s="38"/>
      <c r="C32" s="39"/>
      <c r="D32" s="38"/>
      <c r="E32" s="40" t="s">
        <v>1</v>
      </c>
      <c r="F32" s="41"/>
      <c r="G32" s="40" t="s">
        <v>90</v>
      </c>
      <c r="H32" s="40"/>
      <c r="I32" s="42"/>
      <c r="J32" s="43"/>
      <c r="K32" s="46"/>
      <c r="L32" s="45"/>
    </row>
    <row r="33" spans="1:12" s="8" customFormat="1" ht="11.25" customHeight="1">
      <c r="A33" s="37"/>
      <c r="B33" s="38"/>
      <c r="C33" s="39"/>
      <c r="D33" s="38"/>
      <c r="E33" s="40" t="s">
        <v>1</v>
      </c>
      <c r="F33" s="41"/>
      <c r="G33" s="40" t="s">
        <v>91</v>
      </c>
      <c r="H33" s="40"/>
      <c r="I33" s="42"/>
      <c r="J33" s="43"/>
      <c r="K33" s="46"/>
      <c r="L33" s="45"/>
    </row>
    <row r="34" spans="1:12" s="8" customFormat="1" ht="11.25" customHeight="1">
      <c r="A34" s="37"/>
      <c r="B34" s="38"/>
      <c r="C34" s="39"/>
      <c r="D34" s="38"/>
      <c r="E34" s="40" t="s">
        <v>1</v>
      </c>
      <c r="F34" s="41"/>
      <c r="G34" s="40" t="s">
        <v>51</v>
      </c>
      <c r="H34" s="40"/>
      <c r="I34" s="42"/>
      <c r="J34" s="43"/>
      <c r="K34" s="46"/>
      <c r="L34" s="45"/>
    </row>
    <row r="35" spans="1:12" s="8" customFormat="1" ht="11.25" customHeight="1">
      <c r="A35" s="37"/>
      <c r="B35" s="38"/>
      <c r="C35" s="39"/>
      <c r="D35" s="38"/>
      <c r="E35" s="40" t="s">
        <v>1</v>
      </c>
      <c r="F35" s="41"/>
      <c r="G35" s="40" t="s">
        <v>51</v>
      </c>
      <c r="H35" s="40"/>
      <c r="I35" s="42"/>
      <c r="J35" s="43"/>
      <c r="K35" s="46"/>
      <c r="L35" s="45"/>
    </row>
    <row r="36" spans="1:12" s="8" customFormat="1" ht="11.25" customHeight="1">
      <c r="A36" s="37"/>
      <c r="B36" s="38"/>
      <c r="C36" s="39"/>
      <c r="D36" s="38"/>
      <c r="E36" s="40" t="s">
        <v>1</v>
      </c>
      <c r="F36" s="41"/>
      <c r="G36" s="40" t="s">
        <v>48</v>
      </c>
      <c r="H36" s="40"/>
      <c r="I36" s="42"/>
      <c r="J36" s="43"/>
      <c r="K36" s="46"/>
      <c r="L36" s="45"/>
    </row>
    <row r="37" spans="1:12" s="8" customFormat="1" ht="11.25" customHeight="1">
      <c r="A37" s="37"/>
      <c r="B37" s="38"/>
      <c r="C37" s="39" t="s">
        <v>67</v>
      </c>
      <c r="D37" s="38"/>
      <c r="E37" s="40"/>
      <c r="F37" s="41"/>
      <c r="G37" s="40"/>
      <c r="H37" s="40"/>
      <c r="I37" s="42"/>
      <c r="J37" s="43"/>
      <c r="K37" s="46"/>
      <c r="L37" s="45"/>
    </row>
    <row r="38" spans="1:12" s="8" customFormat="1" ht="11.25" customHeight="1">
      <c r="A38" s="37"/>
      <c r="B38" s="38"/>
      <c r="C38" s="39"/>
      <c r="D38" s="38"/>
      <c r="E38" s="40" t="s">
        <v>1</v>
      </c>
      <c r="F38" s="41"/>
      <c r="G38" s="40" t="s">
        <v>52</v>
      </c>
      <c r="H38" s="40"/>
      <c r="I38" s="42"/>
      <c r="J38" s="43"/>
      <c r="K38" s="46"/>
      <c r="L38" s="45"/>
    </row>
    <row r="39" spans="1:12" s="8" customFormat="1" ht="11.25" customHeight="1">
      <c r="A39" s="37"/>
      <c r="B39" s="38"/>
      <c r="C39" s="39"/>
      <c r="D39" s="38"/>
      <c r="E39" s="40" t="s">
        <v>1</v>
      </c>
      <c r="F39" s="41"/>
      <c r="G39" s="40" t="s">
        <v>53</v>
      </c>
      <c r="H39" s="40"/>
      <c r="I39" s="42"/>
      <c r="J39" s="43"/>
      <c r="K39" s="46"/>
      <c r="L39" s="45"/>
    </row>
    <row r="40" spans="1:12" s="8" customFormat="1" ht="11.25" customHeight="1">
      <c r="A40" s="37"/>
      <c r="B40" s="38"/>
      <c r="C40" s="39"/>
      <c r="D40" s="38"/>
      <c r="E40" s="40" t="s">
        <v>1</v>
      </c>
      <c r="F40" s="41"/>
      <c r="G40" s="40" t="s">
        <v>54</v>
      </c>
      <c r="H40" s="40"/>
      <c r="I40" s="42"/>
      <c r="J40" s="43"/>
      <c r="K40" s="46"/>
      <c r="L40" s="45"/>
    </row>
    <row r="41" spans="1:12" s="8" customFormat="1" ht="11.25" customHeight="1">
      <c r="A41" s="37"/>
      <c r="B41" s="38"/>
      <c r="C41" s="39"/>
      <c r="D41" s="38"/>
      <c r="E41" s="40" t="s">
        <v>1</v>
      </c>
      <c r="F41" s="41"/>
      <c r="G41" s="40" t="s">
        <v>55</v>
      </c>
      <c r="H41" s="40"/>
      <c r="I41" s="42"/>
      <c r="J41" s="43"/>
      <c r="K41" s="46"/>
      <c r="L41" s="45"/>
    </row>
    <row r="42" spans="1:12" s="8" customFormat="1" ht="11.25" customHeight="1">
      <c r="A42" s="37"/>
      <c r="B42" s="38"/>
      <c r="C42" s="39"/>
      <c r="D42" s="38"/>
      <c r="E42" s="40" t="s">
        <v>1</v>
      </c>
      <c r="F42" s="41"/>
      <c r="G42" s="40" t="s">
        <v>56</v>
      </c>
      <c r="H42" s="40"/>
      <c r="I42" s="42"/>
      <c r="J42" s="43"/>
      <c r="K42" s="46"/>
      <c r="L42" s="45"/>
    </row>
    <row r="43" spans="1:12" s="8" customFormat="1" ht="11.25" customHeight="1">
      <c r="A43" s="37"/>
      <c r="B43" s="38"/>
      <c r="C43" s="39"/>
      <c r="D43" s="38"/>
      <c r="E43" s="40" t="s">
        <v>1</v>
      </c>
      <c r="F43" s="41"/>
      <c r="G43" s="40" t="s">
        <v>57</v>
      </c>
      <c r="H43" s="40"/>
      <c r="I43" s="42"/>
      <c r="J43" s="43"/>
      <c r="K43" s="46"/>
      <c r="L43" s="45"/>
    </row>
    <row r="44" spans="1:12" s="8" customFormat="1" ht="11.25" customHeight="1">
      <c r="A44" s="37"/>
      <c r="B44" s="38"/>
      <c r="C44" s="39"/>
      <c r="D44" s="38"/>
      <c r="E44" s="40" t="s">
        <v>1</v>
      </c>
      <c r="F44" s="41"/>
      <c r="G44" s="40" t="s">
        <v>58</v>
      </c>
      <c r="H44" s="40"/>
      <c r="I44" s="42"/>
      <c r="J44" s="43"/>
      <c r="K44" s="46"/>
      <c r="L44" s="45"/>
    </row>
    <row r="45" spans="1:12" s="8" customFormat="1" ht="11.25" customHeight="1">
      <c r="A45" s="37"/>
      <c r="B45" s="38"/>
      <c r="C45" s="39"/>
      <c r="D45" s="38"/>
      <c r="E45" s="40" t="s">
        <v>1</v>
      </c>
      <c r="F45" s="41"/>
      <c r="G45" s="40" t="s">
        <v>59</v>
      </c>
      <c r="H45" s="40"/>
      <c r="I45" s="42"/>
      <c r="J45" s="43"/>
      <c r="K45" s="46"/>
      <c r="L45" s="45"/>
    </row>
    <row r="46" spans="1:12" s="8" customFormat="1" ht="11.25" customHeight="1">
      <c r="A46" s="37"/>
      <c r="B46" s="38"/>
      <c r="C46" s="39"/>
      <c r="D46" s="38"/>
      <c r="E46" s="40" t="s">
        <v>1</v>
      </c>
      <c r="F46" s="41"/>
      <c r="G46" s="40" t="s">
        <v>59</v>
      </c>
      <c r="H46" s="40"/>
      <c r="I46" s="42"/>
      <c r="J46" s="43"/>
      <c r="K46" s="46"/>
      <c r="L46" s="45"/>
    </row>
    <row r="47" spans="1:12" s="8" customFormat="1" ht="11.25" customHeight="1">
      <c r="A47" s="37"/>
      <c r="B47" s="38"/>
      <c r="C47" s="39"/>
      <c r="D47" s="38"/>
      <c r="E47" s="40" t="s">
        <v>1</v>
      </c>
      <c r="F47" s="41"/>
      <c r="G47" s="40" t="s">
        <v>60</v>
      </c>
      <c r="H47" s="40"/>
      <c r="I47" s="42"/>
      <c r="J47" s="43"/>
      <c r="K47" s="46"/>
      <c r="L47" s="45"/>
    </row>
    <row r="48" spans="1:12" s="8" customFormat="1" ht="11.25" customHeight="1">
      <c r="A48" s="37"/>
      <c r="B48" s="38"/>
      <c r="C48" s="39"/>
      <c r="D48" s="38"/>
      <c r="E48" s="40" t="s">
        <v>1</v>
      </c>
      <c r="F48" s="41"/>
      <c r="G48" s="40" t="s">
        <v>61</v>
      </c>
      <c r="H48" s="40"/>
      <c r="I48" s="42"/>
      <c r="J48" s="43"/>
      <c r="K48" s="46"/>
      <c r="L48" s="45"/>
    </row>
    <row r="49" spans="1:12" s="8" customFormat="1" ht="11.25" customHeight="1">
      <c r="A49" s="37"/>
      <c r="B49" s="38"/>
      <c r="C49" s="39"/>
      <c r="D49" s="38"/>
      <c r="E49" s="40" t="s">
        <v>1</v>
      </c>
      <c r="F49" s="41"/>
      <c r="G49" s="40" t="s">
        <v>27</v>
      </c>
      <c r="H49" s="40"/>
      <c r="I49" s="42"/>
      <c r="J49" s="43"/>
      <c r="K49" s="46"/>
      <c r="L49" s="45"/>
    </row>
    <row r="50" spans="1:12" s="8" customFormat="1" ht="11.25" customHeight="1">
      <c r="A50" s="37"/>
      <c r="B50" s="38"/>
      <c r="C50" s="39" t="s">
        <v>68</v>
      </c>
      <c r="D50" s="38"/>
      <c r="E50" s="40"/>
      <c r="F50" s="41"/>
      <c r="G50" s="40"/>
      <c r="H50" s="40"/>
      <c r="I50" s="42"/>
      <c r="J50" s="43"/>
      <c r="K50" s="46"/>
      <c r="L50" s="45"/>
    </row>
    <row r="51" spans="1:12" s="8" customFormat="1" ht="11.25" customHeight="1">
      <c r="A51" s="37"/>
      <c r="B51" s="38"/>
      <c r="C51" s="39"/>
      <c r="D51" s="38"/>
      <c r="E51" s="40" t="s">
        <v>1</v>
      </c>
      <c r="F51" s="41"/>
      <c r="G51" s="40" t="s">
        <v>69</v>
      </c>
      <c r="H51" s="40"/>
      <c r="I51" s="42"/>
      <c r="J51" s="43"/>
      <c r="K51" s="46"/>
      <c r="L51" s="45"/>
    </row>
    <row r="52" spans="1:12" s="8" customFormat="1" ht="11.25" customHeight="1">
      <c r="A52" s="37"/>
      <c r="B52" s="38"/>
      <c r="C52" s="39"/>
      <c r="D52" s="38"/>
      <c r="E52" s="40" t="s">
        <v>1</v>
      </c>
      <c r="F52" s="41"/>
      <c r="G52" s="40" t="s">
        <v>59</v>
      </c>
      <c r="H52" s="40"/>
      <c r="I52" s="42"/>
      <c r="J52" s="43"/>
      <c r="K52" s="46"/>
      <c r="L52" s="45"/>
    </row>
    <row r="53" spans="1:12" s="8" customFormat="1" ht="11.25" customHeight="1">
      <c r="A53" s="37"/>
      <c r="B53" s="38"/>
      <c r="C53" s="39" t="s">
        <v>70</v>
      </c>
      <c r="D53" s="38"/>
      <c r="E53" s="40"/>
      <c r="F53" s="41"/>
      <c r="G53" s="40"/>
      <c r="H53" s="40"/>
      <c r="I53" s="42"/>
      <c r="J53" s="43"/>
      <c r="K53" s="46"/>
      <c r="L53" s="45"/>
    </row>
    <row r="54" spans="1:12" s="8" customFormat="1" ht="11.25" customHeight="1">
      <c r="A54" s="37"/>
      <c r="B54" s="38"/>
      <c r="C54" s="39"/>
      <c r="D54" s="38"/>
      <c r="E54" s="40" t="s">
        <v>1</v>
      </c>
      <c r="F54" s="41"/>
      <c r="G54" s="40" t="s">
        <v>69</v>
      </c>
      <c r="H54" s="40"/>
      <c r="I54" s="42"/>
      <c r="J54" s="43"/>
      <c r="K54" s="46"/>
      <c r="L54" s="45"/>
    </row>
    <row r="55" spans="1:12" s="8" customFormat="1" ht="11.25" customHeight="1">
      <c r="A55" s="37"/>
      <c r="B55" s="38"/>
      <c r="C55" s="39"/>
      <c r="D55" s="38"/>
      <c r="E55" s="40" t="s">
        <v>1</v>
      </c>
      <c r="F55" s="41"/>
      <c r="G55" s="40" t="s">
        <v>59</v>
      </c>
      <c r="H55" s="40"/>
      <c r="I55" s="42"/>
      <c r="J55" s="43"/>
      <c r="K55" s="46"/>
      <c r="L55" s="45"/>
    </row>
    <row r="56" spans="1:12" s="8" customFormat="1" ht="11.25" customHeight="1">
      <c r="A56" s="37"/>
      <c r="B56" s="38"/>
      <c r="C56" s="39"/>
      <c r="D56" s="38"/>
      <c r="E56" s="40" t="s">
        <v>1</v>
      </c>
      <c r="F56" s="41"/>
      <c r="G56" s="40" t="s">
        <v>59</v>
      </c>
      <c r="H56" s="40"/>
      <c r="I56" s="42"/>
      <c r="J56" s="43"/>
      <c r="K56" s="46"/>
      <c r="L56" s="45"/>
    </row>
    <row r="57" spans="1:12" s="8" customFormat="1" ht="11.25" customHeight="1">
      <c r="A57" s="37"/>
      <c r="B57" s="38"/>
      <c r="C57" s="39" t="s">
        <v>71</v>
      </c>
      <c r="D57" s="38"/>
      <c r="E57" s="40"/>
      <c r="F57" s="41"/>
      <c r="G57" s="40"/>
      <c r="H57" s="40"/>
      <c r="I57" s="42"/>
      <c r="J57" s="43"/>
      <c r="K57" s="46"/>
      <c r="L57" s="45"/>
    </row>
    <row r="58" spans="1:12" s="8" customFormat="1" ht="11.25" customHeight="1">
      <c r="A58" s="37"/>
      <c r="B58" s="38"/>
      <c r="C58" s="39"/>
      <c r="D58" s="38"/>
      <c r="E58" s="40" t="s">
        <v>1</v>
      </c>
      <c r="F58" s="41"/>
      <c r="G58" s="40" t="s">
        <v>72</v>
      </c>
      <c r="H58" s="40"/>
      <c r="I58" s="42"/>
      <c r="J58" s="43"/>
      <c r="K58" s="46"/>
      <c r="L58" s="45"/>
    </row>
    <row r="59" spans="1:12" s="8" customFormat="1" ht="11.25" customHeight="1">
      <c r="A59" s="37"/>
      <c r="B59" s="38"/>
      <c r="C59" s="39"/>
      <c r="D59" s="38"/>
      <c r="E59" s="40" t="s">
        <v>1</v>
      </c>
      <c r="F59" s="41"/>
      <c r="G59" s="40" t="s">
        <v>59</v>
      </c>
      <c r="H59" s="40"/>
      <c r="I59" s="42"/>
      <c r="J59" s="43"/>
      <c r="K59" s="46"/>
      <c r="L59" s="45"/>
    </row>
    <row r="60" spans="1:12" s="8" customFormat="1" ht="11.25" customHeight="1">
      <c r="A60" s="37"/>
      <c r="B60" s="38"/>
      <c r="C60" s="39" t="s">
        <v>73</v>
      </c>
      <c r="D60" s="38"/>
      <c r="E60" s="40"/>
      <c r="F60" s="41"/>
      <c r="G60" s="40"/>
      <c r="H60" s="40"/>
      <c r="I60" s="42"/>
      <c r="J60" s="43"/>
      <c r="K60" s="46"/>
      <c r="L60" s="45"/>
    </row>
    <row r="61" spans="1:12" s="8" customFormat="1" ht="11.25" customHeight="1">
      <c r="A61" s="37"/>
      <c r="B61" s="38"/>
      <c r="C61" s="39"/>
      <c r="D61" s="38"/>
      <c r="E61" s="40" t="s">
        <v>1</v>
      </c>
      <c r="F61" s="40" t="s">
        <v>1</v>
      </c>
      <c r="G61" s="40" t="s">
        <v>74</v>
      </c>
      <c r="H61" s="40"/>
      <c r="I61" s="42"/>
      <c r="J61" s="43"/>
      <c r="K61" s="46"/>
      <c r="L61" s="45"/>
    </row>
    <row r="62" spans="1:12" s="8" customFormat="1" ht="11.25" customHeight="1">
      <c r="A62" s="37"/>
      <c r="B62" s="38"/>
      <c r="C62" s="39"/>
      <c r="D62" s="38"/>
      <c r="E62" s="40" t="s">
        <v>1</v>
      </c>
      <c r="F62" s="40" t="s">
        <v>1</v>
      </c>
      <c r="G62" s="40" t="s">
        <v>75</v>
      </c>
      <c r="H62" s="40"/>
      <c r="I62" s="42"/>
      <c r="J62" s="43"/>
      <c r="K62" s="46"/>
      <c r="L62" s="45"/>
    </row>
    <row r="63" spans="1:12" s="8" customFormat="1" ht="11.25" customHeight="1">
      <c r="A63" s="37"/>
      <c r="B63" s="38"/>
      <c r="C63" s="39"/>
      <c r="D63" s="38"/>
      <c r="E63" s="40" t="s">
        <v>1</v>
      </c>
      <c r="F63" s="40" t="s">
        <v>1</v>
      </c>
      <c r="G63" s="40" t="s">
        <v>76</v>
      </c>
      <c r="H63" s="40"/>
      <c r="I63" s="42"/>
      <c r="J63" s="43"/>
      <c r="K63" s="46"/>
      <c r="L63" s="45"/>
    </row>
    <row r="64" spans="1:12" s="8" customFormat="1" ht="11.25" customHeight="1">
      <c r="A64" s="37"/>
      <c r="B64" s="38"/>
      <c r="C64" s="39"/>
      <c r="D64" s="38"/>
      <c r="E64" s="40" t="s">
        <v>1</v>
      </c>
      <c r="F64" s="40" t="s">
        <v>1</v>
      </c>
      <c r="G64" s="40" t="s">
        <v>84</v>
      </c>
      <c r="H64" s="40"/>
      <c r="I64" s="42"/>
      <c r="J64" s="43"/>
      <c r="K64" s="46"/>
      <c r="L64" s="45"/>
    </row>
    <row r="65" spans="1:12" s="8" customFormat="1" ht="11.25" customHeight="1">
      <c r="A65" s="37"/>
      <c r="B65" s="38"/>
      <c r="C65" s="39"/>
      <c r="D65" s="38"/>
      <c r="E65" s="40" t="s">
        <v>1</v>
      </c>
      <c r="F65" s="40" t="s">
        <v>1</v>
      </c>
      <c r="G65" s="40" t="s">
        <v>59</v>
      </c>
      <c r="H65" s="40"/>
      <c r="I65" s="42"/>
      <c r="J65" s="43"/>
      <c r="K65" s="46"/>
      <c r="L65" s="45"/>
    </row>
    <row r="66" spans="1:12" s="8" customFormat="1" ht="11.25" customHeight="1">
      <c r="A66" s="37"/>
      <c r="B66" s="38"/>
      <c r="C66" s="39"/>
      <c r="D66" s="38"/>
      <c r="E66" s="40" t="s">
        <v>1</v>
      </c>
      <c r="F66" s="40" t="s">
        <v>1</v>
      </c>
      <c r="G66" s="40" t="s">
        <v>77</v>
      </c>
      <c r="H66" s="40"/>
      <c r="I66" s="42"/>
      <c r="J66" s="43"/>
      <c r="K66" s="46"/>
      <c r="L66" s="45"/>
    </row>
    <row r="67" spans="1:12">
      <c r="A67" s="47"/>
      <c r="B67" s="47"/>
      <c r="C67" s="47"/>
      <c r="D67" s="47"/>
      <c r="E67" s="48"/>
      <c r="F67" s="47"/>
      <c r="G67" s="47"/>
      <c r="H67" s="47"/>
      <c r="I67" s="49"/>
      <c r="J67" s="49"/>
      <c r="K67" s="50"/>
      <c r="L67" s="51"/>
    </row>
    <row r="68" spans="1:12">
      <c r="A68" s="47"/>
      <c r="B68" s="47"/>
      <c r="C68" s="47"/>
      <c r="D68" s="47"/>
      <c r="E68" s="48"/>
      <c r="F68" s="47"/>
      <c r="G68" s="49"/>
      <c r="H68" s="47"/>
      <c r="I68" s="49"/>
      <c r="J68" s="49"/>
      <c r="K68" s="50"/>
      <c r="L68" s="51"/>
    </row>
    <row r="69" spans="1:12">
      <c r="A69" s="47"/>
      <c r="B69" s="47"/>
      <c r="C69" s="47"/>
      <c r="D69" s="47"/>
      <c r="E69" s="48"/>
      <c r="F69" s="47"/>
      <c r="G69" s="49"/>
      <c r="H69" s="47"/>
      <c r="I69" s="49"/>
      <c r="J69" s="49"/>
      <c r="K69" s="50"/>
      <c r="L69" s="51"/>
    </row>
    <row r="70" spans="1:12">
      <c r="A70" s="47"/>
      <c r="B70" s="47"/>
      <c r="C70" s="47"/>
      <c r="D70" s="47"/>
      <c r="E70" s="48"/>
      <c r="F70" s="47"/>
      <c r="G70" s="47"/>
      <c r="H70" s="47"/>
      <c r="I70" s="49"/>
      <c r="J70" s="49"/>
      <c r="K70" s="50"/>
      <c r="L70" s="51"/>
    </row>
    <row r="71" spans="1:12">
      <c r="A71" s="47"/>
      <c r="B71" s="47"/>
      <c r="C71" s="47"/>
      <c r="D71" s="47"/>
      <c r="E71" s="48"/>
      <c r="F71" s="47"/>
      <c r="G71" s="47"/>
      <c r="H71" s="47"/>
      <c r="I71" s="49"/>
      <c r="J71" s="49"/>
      <c r="K71" s="50"/>
      <c r="L71" s="51"/>
    </row>
    <row r="72" spans="1:12">
      <c r="A72" s="47"/>
      <c r="B72" s="47"/>
      <c r="C72" s="47"/>
      <c r="D72" s="47"/>
      <c r="E72" s="48"/>
      <c r="F72" s="47"/>
      <c r="G72" s="47"/>
      <c r="H72" s="47"/>
      <c r="I72" s="49"/>
      <c r="J72" s="49"/>
      <c r="K72" s="50"/>
      <c r="L72" s="51"/>
    </row>
    <row r="73" spans="1:12">
      <c r="A73" s="47"/>
      <c r="B73" s="47"/>
      <c r="C73" s="47"/>
      <c r="D73" s="47"/>
      <c r="E73" s="48"/>
      <c r="F73" s="47"/>
      <c r="G73" s="47"/>
      <c r="H73" s="47"/>
      <c r="I73" s="49"/>
      <c r="J73" s="49"/>
      <c r="K73" s="50"/>
      <c r="L73" s="51"/>
    </row>
    <row r="74" spans="1:12">
      <c r="A74" s="47"/>
      <c r="B74" s="47"/>
      <c r="C74" s="47"/>
      <c r="D74" s="47"/>
      <c r="E74" s="48"/>
      <c r="F74" s="47"/>
      <c r="G74" s="47"/>
      <c r="H74" s="47"/>
      <c r="I74" s="49"/>
      <c r="J74" s="49"/>
      <c r="K74" s="50"/>
      <c r="L74" s="51"/>
    </row>
    <row r="75" spans="1:12">
      <c r="A75" s="47"/>
      <c r="B75" s="47"/>
      <c r="C75" s="47"/>
      <c r="D75" s="47"/>
      <c r="E75" s="48"/>
      <c r="F75" s="47"/>
      <c r="G75" s="47"/>
      <c r="H75" s="47"/>
      <c r="I75" s="49"/>
      <c r="J75" s="49"/>
      <c r="K75" s="50"/>
      <c r="L75" s="51"/>
    </row>
    <row r="76" spans="1:12">
      <c r="A76" s="47"/>
      <c r="B76" s="47"/>
      <c r="C76" s="47"/>
      <c r="D76" s="47"/>
      <c r="E76" s="48"/>
      <c r="F76" s="47"/>
      <c r="G76" s="47"/>
      <c r="H76" s="47"/>
      <c r="I76" s="49"/>
      <c r="J76" s="49"/>
      <c r="K76" s="50"/>
      <c r="L76" s="51"/>
    </row>
    <row r="77" spans="1:12">
      <c r="A77" s="47"/>
      <c r="B77" s="47"/>
      <c r="C77" s="47"/>
      <c r="D77" s="47"/>
      <c r="E77" s="48"/>
      <c r="F77" s="47"/>
      <c r="G77" s="47"/>
      <c r="H77" s="47"/>
      <c r="I77" s="49"/>
      <c r="J77" s="49"/>
      <c r="K77" s="50"/>
      <c r="L77" s="51"/>
    </row>
    <row r="78" spans="1:12">
      <c r="A78" s="47"/>
      <c r="B78" s="47"/>
      <c r="C78" s="47"/>
      <c r="D78" s="47"/>
      <c r="E78" s="48"/>
      <c r="F78" s="47"/>
      <c r="G78" s="47"/>
      <c r="H78" s="47"/>
      <c r="I78" s="49"/>
      <c r="J78" s="49"/>
      <c r="K78" s="50"/>
      <c r="L78" s="51"/>
    </row>
    <row r="79" spans="1:12">
      <c r="A79" s="47"/>
      <c r="B79" s="47"/>
      <c r="C79" s="47"/>
      <c r="D79" s="47"/>
      <c r="E79" s="48"/>
      <c r="F79" s="47"/>
      <c r="G79" s="47"/>
      <c r="H79" s="47"/>
      <c r="I79" s="49"/>
      <c r="J79" s="49"/>
      <c r="K79" s="50"/>
      <c r="L79" s="51"/>
    </row>
    <row r="80" spans="1:12">
      <c r="A80" s="47"/>
      <c r="B80" s="47"/>
      <c r="C80" s="47"/>
      <c r="D80" s="47"/>
      <c r="E80" s="48"/>
      <c r="F80" s="47"/>
      <c r="G80" s="47"/>
      <c r="H80" s="47"/>
      <c r="I80" s="49"/>
      <c r="J80" s="49"/>
      <c r="K80" s="50"/>
      <c r="L80" s="51"/>
    </row>
    <row r="81" spans="1:12">
      <c r="A81" s="47"/>
      <c r="B81" s="47"/>
      <c r="C81" s="47"/>
      <c r="D81" s="47"/>
      <c r="E81" s="48"/>
      <c r="F81" s="47"/>
      <c r="G81" s="47"/>
      <c r="H81" s="47"/>
      <c r="I81" s="49"/>
      <c r="J81" s="49"/>
      <c r="K81" s="50"/>
      <c r="L81" s="51"/>
    </row>
    <row r="82" spans="1:12">
      <c r="A82" s="47"/>
      <c r="B82" s="47"/>
      <c r="C82" s="47"/>
      <c r="D82" s="47"/>
      <c r="E82" s="48"/>
      <c r="F82" s="47"/>
      <c r="G82" s="47"/>
      <c r="H82" s="47"/>
      <c r="I82" s="49"/>
      <c r="J82" s="49"/>
      <c r="K82" s="50"/>
      <c r="L82" s="51"/>
    </row>
    <row r="83" spans="1:12">
      <c r="A83" s="47"/>
      <c r="B83" s="47"/>
      <c r="C83" s="47"/>
      <c r="D83" s="47"/>
      <c r="E83" s="48"/>
      <c r="F83" s="47"/>
      <c r="G83" s="47"/>
      <c r="H83" s="47"/>
      <c r="I83" s="49"/>
      <c r="J83" s="49"/>
      <c r="K83" s="50"/>
      <c r="L83" s="51"/>
    </row>
  </sheetData>
  <sheetProtection formatCells="0"/>
  <phoneticPr fontId="18" type="noConversion"/>
  <pageMargins left="0.23622047244094491" right="0.23622047244094491" top="0.35433070866141736" bottom="0.55118110236220474" header="0.31496062992125984" footer="0.31496062992125984"/>
  <pageSetup paperSize="9" scale="99" fitToHeight="0" orientation="portrait" verticalDpi="4294967293" r:id="rId1"/>
  <headerFooter alignWithMargins="0">
    <oddFooter xml:space="preserve">&amp;C&amp;"Tahoma,Normal"&amp;7SKTÜRK ENDÜSTRİYEL MUTFAK SAN. VE TİC. LTD. ŞTİ.
Proje | Mutfak | Soğutma | Havalandırma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561DA-94AC-4DA4-AE9B-415BF7D3D6FD}">
  <dimension ref="A1:N76"/>
  <sheetViews>
    <sheetView topLeftCell="A34" zoomScale="160" zoomScaleNormal="160" workbookViewId="0">
      <selection activeCell="B62" sqref="B62"/>
    </sheetView>
  </sheetViews>
  <sheetFormatPr defaultRowHeight="9"/>
  <cols>
    <col min="1" max="1" width="9.140625" style="22"/>
    <col min="2" max="2" width="46" style="22" bestFit="1" customWidth="1"/>
    <col min="3" max="5" width="5.140625" style="22" customWidth="1"/>
    <col min="6" max="6" width="10.28515625" style="22" bestFit="1" customWidth="1"/>
    <col min="7" max="7" width="2" style="22" bestFit="1" customWidth="1"/>
    <col min="8" max="9" width="7.28515625" style="22" hidden="1" customWidth="1"/>
    <col min="10" max="10" width="13.85546875" style="21" hidden="1" customWidth="1"/>
    <col min="11" max="11" width="13.85546875" style="21" bestFit="1" customWidth="1"/>
    <col min="12" max="16384" width="9.140625" style="22"/>
  </cols>
  <sheetData>
    <row r="1" spans="1:14">
      <c r="A1" s="22" t="s">
        <v>102</v>
      </c>
      <c r="B1" s="22" t="s">
        <v>103</v>
      </c>
      <c r="C1" s="22" t="s">
        <v>104</v>
      </c>
      <c r="D1" s="22" t="s">
        <v>105</v>
      </c>
      <c r="E1" s="22" t="s">
        <v>106</v>
      </c>
      <c r="F1" s="22" t="s">
        <v>107</v>
      </c>
      <c r="G1" s="22" t="s">
        <v>108</v>
      </c>
      <c r="H1" s="22" t="s">
        <v>109</v>
      </c>
      <c r="I1" s="22" t="s">
        <v>0</v>
      </c>
      <c r="J1" s="21" t="s">
        <v>110</v>
      </c>
      <c r="K1" s="21" t="s">
        <v>111</v>
      </c>
      <c r="L1" s="22" t="s">
        <v>112</v>
      </c>
    </row>
    <row r="2" spans="1:14">
      <c r="A2" s="24">
        <v>1</v>
      </c>
      <c r="B2" s="25" t="s">
        <v>60</v>
      </c>
      <c r="C2" s="25"/>
      <c r="D2" s="25"/>
      <c r="E2" s="25"/>
      <c r="F2" s="26" t="s">
        <v>4</v>
      </c>
      <c r="G2" s="27">
        <v>5</v>
      </c>
      <c r="H2" s="28">
        <v>168</v>
      </c>
      <c r="I2" s="29">
        <f t="shared" ref="I2:I33" si="0">+G2*H2</f>
        <v>840</v>
      </c>
      <c r="J2" s="30">
        <f t="shared" ref="J2:J33" si="1">+H2*6.3*0.895</f>
        <v>947.26799999999992</v>
      </c>
      <c r="K2" s="30">
        <v>800</v>
      </c>
      <c r="L2" s="31">
        <f t="shared" ref="L2:L33" si="2">K2*G2</f>
        <v>4000</v>
      </c>
      <c r="M2" s="24"/>
    </row>
    <row r="3" spans="1:14">
      <c r="A3" s="24">
        <v>1</v>
      </c>
      <c r="B3" s="25" t="s">
        <v>77</v>
      </c>
      <c r="C3" s="25"/>
      <c r="D3" s="25"/>
      <c r="E3" s="25"/>
      <c r="F3" s="26" t="s">
        <v>79</v>
      </c>
      <c r="G3" s="27">
        <v>1</v>
      </c>
      <c r="H3" s="28">
        <v>80</v>
      </c>
      <c r="I3" s="29">
        <f t="shared" si="0"/>
        <v>80</v>
      </c>
      <c r="J3" s="30">
        <f t="shared" si="1"/>
        <v>451.08</v>
      </c>
      <c r="K3" s="30">
        <v>380</v>
      </c>
      <c r="L3" s="31">
        <f t="shared" si="2"/>
        <v>380</v>
      </c>
      <c r="M3" s="24"/>
    </row>
    <row r="4" spans="1:14">
      <c r="A4" s="22">
        <v>2</v>
      </c>
      <c r="B4" s="32" t="s">
        <v>96</v>
      </c>
      <c r="C4" s="32"/>
      <c r="D4" s="32"/>
      <c r="E4" s="32"/>
      <c r="F4" s="33" t="s">
        <v>97</v>
      </c>
      <c r="G4" s="18">
        <v>1</v>
      </c>
      <c r="H4" s="19">
        <v>2500</v>
      </c>
      <c r="I4" s="20">
        <f t="shared" si="0"/>
        <v>2500</v>
      </c>
      <c r="J4" s="21">
        <f t="shared" si="1"/>
        <v>14096.25</v>
      </c>
      <c r="K4" s="21">
        <v>11940</v>
      </c>
      <c r="L4" s="23">
        <f t="shared" si="2"/>
        <v>11940</v>
      </c>
      <c r="M4" s="22">
        <f t="shared" ref="M4:M64" si="3">+K4/2</f>
        <v>5970</v>
      </c>
      <c r="N4" s="22">
        <f>+M4*G4</f>
        <v>5970</v>
      </c>
    </row>
    <row r="5" spans="1:14">
      <c r="A5" s="22">
        <v>2</v>
      </c>
      <c r="B5" s="32" t="s">
        <v>95</v>
      </c>
      <c r="C5" s="32"/>
      <c r="D5" s="32"/>
      <c r="E5" s="32"/>
      <c r="F5" s="33" t="s">
        <v>10</v>
      </c>
      <c r="G5" s="18">
        <v>1</v>
      </c>
      <c r="H5" s="19">
        <v>850</v>
      </c>
      <c r="I5" s="20">
        <f t="shared" si="0"/>
        <v>850</v>
      </c>
      <c r="J5" s="21">
        <f t="shared" si="1"/>
        <v>4792.7250000000004</v>
      </c>
      <c r="K5" s="21">
        <v>4060</v>
      </c>
      <c r="L5" s="23">
        <f t="shared" si="2"/>
        <v>4060</v>
      </c>
      <c r="M5" s="22">
        <f t="shared" si="3"/>
        <v>2030</v>
      </c>
      <c r="N5" s="22">
        <f t="shared" ref="N5:N59" si="4">+M5*G5</f>
        <v>2030</v>
      </c>
    </row>
    <row r="6" spans="1:14">
      <c r="A6" s="22">
        <v>2</v>
      </c>
      <c r="B6" s="32" t="s">
        <v>28</v>
      </c>
      <c r="C6" s="32"/>
      <c r="D6" s="32"/>
      <c r="E6" s="32"/>
      <c r="F6" s="33" t="s">
        <v>5</v>
      </c>
      <c r="G6" s="18">
        <v>1</v>
      </c>
      <c r="H6" s="19">
        <v>3000</v>
      </c>
      <c r="I6" s="20">
        <f t="shared" si="0"/>
        <v>3000</v>
      </c>
      <c r="J6" s="21">
        <f t="shared" si="1"/>
        <v>16915.5</v>
      </c>
      <c r="K6" s="21">
        <v>14335</v>
      </c>
      <c r="L6" s="23">
        <f t="shared" si="2"/>
        <v>14335</v>
      </c>
      <c r="M6" s="22">
        <f t="shared" si="3"/>
        <v>7167.5</v>
      </c>
      <c r="N6" s="22">
        <f t="shared" si="4"/>
        <v>7167.5</v>
      </c>
    </row>
    <row r="7" spans="1:14">
      <c r="A7" s="22">
        <v>2</v>
      </c>
      <c r="B7" s="32" t="s">
        <v>28</v>
      </c>
      <c r="C7" s="32"/>
      <c r="D7" s="32"/>
      <c r="E7" s="32"/>
      <c r="F7" s="33" t="s">
        <v>88</v>
      </c>
      <c r="G7" s="18">
        <v>1</v>
      </c>
      <c r="H7" s="19">
        <v>4000</v>
      </c>
      <c r="I7" s="20">
        <f t="shared" si="0"/>
        <v>4000</v>
      </c>
      <c r="J7" s="21">
        <f t="shared" si="1"/>
        <v>22554</v>
      </c>
      <c r="K7" s="21">
        <v>19110</v>
      </c>
      <c r="L7" s="23">
        <f t="shared" si="2"/>
        <v>19110</v>
      </c>
      <c r="M7" s="22">
        <f t="shared" si="3"/>
        <v>9555</v>
      </c>
      <c r="N7" s="22">
        <f t="shared" si="4"/>
        <v>9555</v>
      </c>
    </row>
    <row r="8" spans="1:14">
      <c r="A8" s="22">
        <v>2</v>
      </c>
      <c r="B8" s="32" t="s">
        <v>86</v>
      </c>
      <c r="C8" s="32"/>
      <c r="D8" s="32"/>
      <c r="E8" s="32"/>
      <c r="F8" s="33" t="s">
        <v>87</v>
      </c>
      <c r="G8" s="18">
        <v>1</v>
      </c>
      <c r="H8" s="19">
        <v>50</v>
      </c>
      <c r="I8" s="20">
        <f t="shared" si="0"/>
        <v>50</v>
      </c>
      <c r="J8" s="21">
        <f t="shared" si="1"/>
        <v>281.92500000000001</v>
      </c>
      <c r="K8" s="21">
        <v>240</v>
      </c>
      <c r="L8" s="23">
        <f t="shared" si="2"/>
        <v>240</v>
      </c>
      <c r="M8" s="22">
        <f t="shared" si="3"/>
        <v>120</v>
      </c>
      <c r="N8" s="22">
        <f t="shared" si="4"/>
        <v>120</v>
      </c>
    </row>
    <row r="9" spans="1:14">
      <c r="A9" s="22">
        <v>2</v>
      </c>
      <c r="B9" s="32" t="s">
        <v>29</v>
      </c>
      <c r="C9" s="32"/>
      <c r="D9" s="32"/>
      <c r="E9" s="32"/>
      <c r="F9" s="33" t="s">
        <v>6</v>
      </c>
      <c r="G9" s="18">
        <v>1</v>
      </c>
      <c r="H9" s="19">
        <v>1495</v>
      </c>
      <c r="I9" s="20">
        <f t="shared" si="0"/>
        <v>1495</v>
      </c>
      <c r="J9" s="21">
        <f t="shared" si="1"/>
        <v>8429.5575000000008</v>
      </c>
      <c r="K9" s="21">
        <v>7145</v>
      </c>
      <c r="L9" s="23">
        <f t="shared" si="2"/>
        <v>7145</v>
      </c>
      <c r="M9" s="22">
        <f t="shared" si="3"/>
        <v>3572.5</v>
      </c>
      <c r="N9" s="22">
        <f t="shared" si="4"/>
        <v>3572.5</v>
      </c>
    </row>
    <row r="10" spans="1:14">
      <c r="A10" s="22">
        <v>2</v>
      </c>
      <c r="B10" s="32" t="s">
        <v>30</v>
      </c>
      <c r="C10" s="32"/>
      <c r="D10" s="32"/>
      <c r="E10" s="32"/>
      <c r="F10" s="33" t="s">
        <v>7</v>
      </c>
      <c r="G10" s="18">
        <v>1</v>
      </c>
      <c r="H10" s="19">
        <v>241</v>
      </c>
      <c r="I10" s="20">
        <f t="shared" si="0"/>
        <v>241</v>
      </c>
      <c r="J10" s="21">
        <f t="shared" si="1"/>
        <v>1358.8785</v>
      </c>
      <c r="K10" s="21">
        <v>1150</v>
      </c>
      <c r="L10" s="23">
        <f t="shared" si="2"/>
        <v>1150</v>
      </c>
      <c r="M10" s="22">
        <f t="shared" si="3"/>
        <v>575</v>
      </c>
      <c r="N10" s="22">
        <f t="shared" si="4"/>
        <v>575</v>
      </c>
    </row>
    <row r="11" spans="1:14">
      <c r="A11" s="22">
        <v>2</v>
      </c>
      <c r="B11" s="32" t="s">
        <v>26</v>
      </c>
      <c r="C11" s="32"/>
      <c r="D11" s="32"/>
      <c r="E11" s="32"/>
      <c r="F11" s="33" t="s">
        <v>7</v>
      </c>
      <c r="G11" s="18">
        <v>1</v>
      </c>
      <c r="H11" s="19">
        <v>350</v>
      </c>
      <c r="I11" s="20">
        <f t="shared" si="0"/>
        <v>350</v>
      </c>
      <c r="J11" s="21">
        <f t="shared" si="1"/>
        <v>1973.4750000000001</v>
      </c>
      <c r="K11" s="21">
        <v>1675</v>
      </c>
      <c r="L11" s="23">
        <f t="shared" si="2"/>
        <v>1675</v>
      </c>
      <c r="M11" s="22">
        <f t="shared" si="3"/>
        <v>837.5</v>
      </c>
      <c r="N11" s="22">
        <f t="shared" si="4"/>
        <v>837.5</v>
      </c>
    </row>
    <row r="12" spans="1:14">
      <c r="A12" s="22">
        <v>2</v>
      </c>
      <c r="B12" s="32" t="s">
        <v>31</v>
      </c>
      <c r="C12" s="32"/>
      <c r="D12" s="32"/>
      <c r="E12" s="32"/>
      <c r="F12" s="33" t="s">
        <v>8</v>
      </c>
      <c r="G12" s="18">
        <v>1</v>
      </c>
      <c r="H12" s="19">
        <v>551</v>
      </c>
      <c r="I12" s="20">
        <f t="shared" si="0"/>
        <v>551</v>
      </c>
      <c r="J12" s="21">
        <f t="shared" si="1"/>
        <v>3106.8134999999997</v>
      </c>
      <c r="K12" s="21">
        <v>2630</v>
      </c>
      <c r="L12" s="23">
        <f t="shared" si="2"/>
        <v>2630</v>
      </c>
      <c r="M12" s="22">
        <f t="shared" si="3"/>
        <v>1315</v>
      </c>
      <c r="N12" s="22">
        <f t="shared" si="4"/>
        <v>1315</v>
      </c>
    </row>
    <row r="13" spans="1:14">
      <c r="A13" s="22">
        <v>2</v>
      </c>
      <c r="B13" s="32" t="s">
        <v>32</v>
      </c>
      <c r="C13" s="32"/>
      <c r="D13" s="32"/>
      <c r="E13" s="32"/>
      <c r="F13" s="33" t="s">
        <v>65</v>
      </c>
      <c r="G13" s="18">
        <v>1</v>
      </c>
      <c r="H13" s="19">
        <v>419</v>
      </c>
      <c r="I13" s="20">
        <f t="shared" si="0"/>
        <v>419</v>
      </c>
      <c r="J13" s="21">
        <f t="shared" si="1"/>
        <v>2362.5315000000001</v>
      </c>
      <c r="K13" s="21">
        <v>2000</v>
      </c>
      <c r="L13" s="23">
        <f t="shared" si="2"/>
        <v>2000</v>
      </c>
      <c r="M13" s="22">
        <f t="shared" si="3"/>
        <v>1000</v>
      </c>
      <c r="N13" s="22">
        <f t="shared" si="4"/>
        <v>1000</v>
      </c>
    </row>
    <row r="14" spans="1:14">
      <c r="A14" s="22">
        <v>2</v>
      </c>
      <c r="B14" s="32" t="s">
        <v>33</v>
      </c>
      <c r="C14" s="32"/>
      <c r="D14" s="32"/>
      <c r="E14" s="32"/>
      <c r="F14" s="33" t="s">
        <v>8</v>
      </c>
      <c r="G14" s="18">
        <v>1</v>
      </c>
      <c r="H14" s="19">
        <v>1033</v>
      </c>
      <c r="I14" s="20">
        <f t="shared" si="0"/>
        <v>1033</v>
      </c>
      <c r="J14" s="21">
        <f t="shared" si="1"/>
        <v>5824.5704999999998</v>
      </c>
      <c r="K14" s="21">
        <v>4935</v>
      </c>
      <c r="L14" s="23">
        <f t="shared" si="2"/>
        <v>4935</v>
      </c>
      <c r="M14" s="22">
        <f t="shared" si="3"/>
        <v>2467.5</v>
      </c>
      <c r="N14" s="22">
        <f t="shared" si="4"/>
        <v>2467.5</v>
      </c>
    </row>
    <row r="15" spans="1:14">
      <c r="A15" s="22">
        <v>2</v>
      </c>
      <c r="B15" s="32" t="s">
        <v>34</v>
      </c>
      <c r="C15" s="32"/>
      <c r="D15" s="32"/>
      <c r="E15" s="32"/>
      <c r="F15" s="33" t="s">
        <v>7</v>
      </c>
      <c r="G15" s="18">
        <v>1</v>
      </c>
      <c r="H15" s="19">
        <v>363</v>
      </c>
      <c r="I15" s="20">
        <f t="shared" si="0"/>
        <v>363</v>
      </c>
      <c r="J15" s="21">
        <f t="shared" si="1"/>
        <v>2046.7755000000002</v>
      </c>
      <c r="K15" s="21">
        <v>1735</v>
      </c>
      <c r="L15" s="23">
        <f t="shared" si="2"/>
        <v>1735</v>
      </c>
      <c r="M15" s="22">
        <f t="shared" si="3"/>
        <v>867.5</v>
      </c>
      <c r="N15" s="22">
        <f t="shared" si="4"/>
        <v>867.5</v>
      </c>
    </row>
    <row r="16" spans="1:14">
      <c r="A16" s="22">
        <v>2</v>
      </c>
      <c r="B16" s="32" t="s">
        <v>35</v>
      </c>
      <c r="C16" s="32"/>
      <c r="D16" s="32"/>
      <c r="E16" s="32"/>
      <c r="F16" s="33" t="s">
        <v>9</v>
      </c>
      <c r="G16" s="18">
        <v>1</v>
      </c>
      <c r="H16" s="19">
        <v>384</v>
      </c>
      <c r="I16" s="20">
        <f t="shared" si="0"/>
        <v>384</v>
      </c>
      <c r="J16" s="21">
        <f t="shared" si="1"/>
        <v>2165.1839999999997</v>
      </c>
      <c r="K16" s="21">
        <v>1835</v>
      </c>
      <c r="L16" s="23">
        <f t="shared" si="2"/>
        <v>1835</v>
      </c>
      <c r="M16" s="22">
        <f t="shared" si="3"/>
        <v>917.5</v>
      </c>
      <c r="N16" s="22">
        <f t="shared" si="4"/>
        <v>917.5</v>
      </c>
    </row>
    <row r="17" spans="1:14">
      <c r="A17" s="22">
        <v>2</v>
      </c>
      <c r="B17" s="32" t="s">
        <v>37</v>
      </c>
      <c r="C17" s="32"/>
      <c r="D17" s="32"/>
      <c r="E17" s="32"/>
      <c r="F17" s="33" t="s">
        <v>92</v>
      </c>
      <c r="G17" s="18">
        <v>1</v>
      </c>
      <c r="H17" s="19">
        <v>1155</v>
      </c>
      <c r="I17" s="20">
        <f t="shared" si="0"/>
        <v>1155</v>
      </c>
      <c r="J17" s="21">
        <f t="shared" si="1"/>
        <v>6512.4674999999997</v>
      </c>
      <c r="K17" s="21">
        <v>5520</v>
      </c>
      <c r="L17" s="23">
        <f t="shared" si="2"/>
        <v>5520</v>
      </c>
      <c r="M17" s="22">
        <f t="shared" si="3"/>
        <v>2760</v>
      </c>
      <c r="N17" s="22">
        <f t="shared" si="4"/>
        <v>2760</v>
      </c>
    </row>
    <row r="18" spans="1:14">
      <c r="A18" s="22">
        <v>2</v>
      </c>
      <c r="B18" s="32" t="s">
        <v>38</v>
      </c>
      <c r="C18" s="32"/>
      <c r="D18" s="32"/>
      <c r="E18" s="32"/>
      <c r="F18" s="33" t="s">
        <v>1</v>
      </c>
      <c r="G18" s="18">
        <v>1</v>
      </c>
      <c r="H18" s="19">
        <v>1100</v>
      </c>
      <c r="I18" s="20">
        <f t="shared" si="0"/>
        <v>1100</v>
      </c>
      <c r="J18" s="21">
        <f t="shared" si="1"/>
        <v>6202.35</v>
      </c>
      <c r="K18" s="21">
        <v>5255</v>
      </c>
      <c r="L18" s="23">
        <f t="shared" si="2"/>
        <v>5255</v>
      </c>
      <c r="M18" s="22">
        <f t="shared" si="3"/>
        <v>2627.5</v>
      </c>
      <c r="N18" s="22">
        <f t="shared" si="4"/>
        <v>2627.5</v>
      </c>
    </row>
    <row r="19" spans="1:14">
      <c r="A19" s="22">
        <v>2</v>
      </c>
      <c r="B19" s="32" t="s">
        <v>40</v>
      </c>
      <c r="C19" s="32"/>
      <c r="D19" s="32"/>
      <c r="E19" s="32"/>
      <c r="F19" s="33" t="s">
        <v>1</v>
      </c>
      <c r="G19" s="18">
        <v>1</v>
      </c>
      <c r="H19" s="19">
        <v>960</v>
      </c>
      <c r="I19" s="20">
        <f t="shared" si="0"/>
        <v>960</v>
      </c>
      <c r="J19" s="21">
        <f t="shared" si="1"/>
        <v>5412.96</v>
      </c>
      <c r="K19" s="21">
        <v>4590</v>
      </c>
      <c r="L19" s="23">
        <f t="shared" si="2"/>
        <v>4590</v>
      </c>
      <c r="M19" s="22">
        <f t="shared" si="3"/>
        <v>2295</v>
      </c>
      <c r="N19" s="22">
        <f t="shared" si="4"/>
        <v>2295</v>
      </c>
    </row>
    <row r="20" spans="1:14">
      <c r="A20" s="22">
        <v>2</v>
      </c>
      <c r="B20" s="32" t="s">
        <v>41</v>
      </c>
      <c r="C20" s="32"/>
      <c r="D20" s="32"/>
      <c r="E20" s="32"/>
      <c r="F20" s="33" t="s">
        <v>1</v>
      </c>
      <c r="G20" s="18">
        <v>1</v>
      </c>
      <c r="H20" s="19">
        <v>295</v>
      </c>
      <c r="I20" s="20">
        <f t="shared" si="0"/>
        <v>295</v>
      </c>
      <c r="J20" s="21">
        <f t="shared" si="1"/>
        <v>1663.3575000000001</v>
      </c>
      <c r="K20" s="21">
        <v>1410</v>
      </c>
      <c r="L20" s="23">
        <f t="shared" si="2"/>
        <v>1410</v>
      </c>
      <c r="M20" s="22">
        <f t="shared" si="3"/>
        <v>705</v>
      </c>
      <c r="N20" s="22">
        <f t="shared" si="4"/>
        <v>705</v>
      </c>
    </row>
    <row r="21" spans="1:14">
      <c r="A21" s="22">
        <v>2</v>
      </c>
      <c r="B21" s="32" t="s">
        <v>42</v>
      </c>
      <c r="C21" s="32"/>
      <c r="D21" s="32"/>
      <c r="E21" s="32"/>
      <c r="F21" s="33" t="s">
        <v>11</v>
      </c>
      <c r="G21" s="18">
        <v>1</v>
      </c>
      <c r="H21" s="19">
        <v>1495</v>
      </c>
      <c r="I21" s="20">
        <f t="shared" si="0"/>
        <v>1495</v>
      </c>
      <c r="J21" s="21">
        <f t="shared" si="1"/>
        <v>8429.5575000000008</v>
      </c>
      <c r="K21" s="21">
        <v>7150</v>
      </c>
      <c r="L21" s="23">
        <f t="shared" si="2"/>
        <v>7150</v>
      </c>
      <c r="M21" s="22">
        <f t="shared" si="3"/>
        <v>3575</v>
      </c>
      <c r="N21" s="22">
        <f t="shared" si="4"/>
        <v>3575</v>
      </c>
    </row>
    <row r="22" spans="1:14">
      <c r="A22" s="22">
        <v>2</v>
      </c>
      <c r="B22" s="32" t="s">
        <v>43</v>
      </c>
      <c r="C22" s="32"/>
      <c r="D22" s="32"/>
      <c r="E22" s="32"/>
      <c r="F22" s="33" t="s">
        <v>12</v>
      </c>
      <c r="G22" s="18">
        <v>1</v>
      </c>
      <c r="H22" s="19">
        <v>878</v>
      </c>
      <c r="I22" s="20">
        <f t="shared" si="0"/>
        <v>878</v>
      </c>
      <c r="J22" s="21">
        <f t="shared" si="1"/>
        <v>4950.6030000000001</v>
      </c>
      <c r="K22" s="21">
        <v>4195</v>
      </c>
      <c r="L22" s="23">
        <f t="shared" si="2"/>
        <v>4195</v>
      </c>
      <c r="M22" s="22">
        <f t="shared" si="3"/>
        <v>2097.5</v>
      </c>
      <c r="N22" s="22">
        <f t="shared" si="4"/>
        <v>2097.5</v>
      </c>
    </row>
    <row r="23" spans="1:14">
      <c r="A23" s="22">
        <v>2</v>
      </c>
      <c r="B23" s="32" t="s">
        <v>44</v>
      </c>
      <c r="C23" s="32"/>
      <c r="D23" s="32"/>
      <c r="E23" s="32"/>
      <c r="F23" s="33" t="s">
        <v>13</v>
      </c>
      <c r="G23" s="18">
        <v>1</v>
      </c>
      <c r="H23" s="19">
        <v>1900</v>
      </c>
      <c r="I23" s="20">
        <f t="shared" si="0"/>
        <v>1900</v>
      </c>
      <c r="J23" s="21">
        <f t="shared" si="1"/>
        <v>10713.15</v>
      </c>
      <c r="K23" s="21">
        <v>9080</v>
      </c>
      <c r="L23" s="23">
        <f t="shared" si="2"/>
        <v>9080</v>
      </c>
      <c r="M23" s="22">
        <f t="shared" si="3"/>
        <v>4540</v>
      </c>
      <c r="N23" s="22">
        <f t="shared" si="4"/>
        <v>4540</v>
      </c>
    </row>
    <row r="24" spans="1:14">
      <c r="A24" s="22">
        <v>2</v>
      </c>
      <c r="B24" s="32" t="s">
        <v>94</v>
      </c>
      <c r="C24" s="32"/>
      <c r="D24" s="32"/>
      <c r="E24" s="32"/>
      <c r="F24" s="33" t="s">
        <v>92</v>
      </c>
      <c r="G24" s="18">
        <v>1</v>
      </c>
      <c r="H24" s="19">
        <v>1526</v>
      </c>
      <c r="I24" s="20">
        <f t="shared" si="0"/>
        <v>1526</v>
      </c>
      <c r="J24" s="21">
        <f t="shared" si="1"/>
        <v>8604.3509999999987</v>
      </c>
      <c r="K24" s="21">
        <v>7300</v>
      </c>
      <c r="L24" s="23">
        <f t="shared" si="2"/>
        <v>7300</v>
      </c>
      <c r="M24" s="22">
        <f t="shared" si="3"/>
        <v>3650</v>
      </c>
      <c r="N24" s="22">
        <f t="shared" si="4"/>
        <v>3650</v>
      </c>
    </row>
    <row r="25" spans="1:14">
      <c r="A25" s="22">
        <v>2</v>
      </c>
      <c r="B25" s="32" t="s">
        <v>45</v>
      </c>
      <c r="C25" s="32"/>
      <c r="D25" s="32"/>
      <c r="E25" s="32"/>
      <c r="F25" s="33" t="s">
        <v>14</v>
      </c>
      <c r="G25" s="18">
        <v>1</v>
      </c>
      <c r="H25" s="19">
        <v>208</v>
      </c>
      <c r="I25" s="20">
        <f t="shared" si="0"/>
        <v>208</v>
      </c>
      <c r="J25" s="21">
        <f t="shared" si="1"/>
        <v>1172.808</v>
      </c>
      <c r="K25" s="21">
        <v>995</v>
      </c>
      <c r="L25" s="23">
        <f t="shared" si="2"/>
        <v>995</v>
      </c>
      <c r="M25" s="22">
        <f t="shared" si="3"/>
        <v>497.5</v>
      </c>
      <c r="N25" s="22">
        <f t="shared" si="4"/>
        <v>497.5</v>
      </c>
    </row>
    <row r="26" spans="1:14">
      <c r="A26" s="22">
        <v>2</v>
      </c>
      <c r="B26" s="32" t="s">
        <v>46</v>
      </c>
      <c r="C26" s="32"/>
      <c r="D26" s="32"/>
      <c r="E26" s="32"/>
      <c r="F26" s="33"/>
      <c r="G26" s="18">
        <v>1</v>
      </c>
      <c r="H26" s="19">
        <v>1300</v>
      </c>
      <c r="I26" s="20">
        <f t="shared" si="0"/>
        <v>1300</v>
      </c>
      <c r="J26" s="21">
        <f t="shared" si="1"/>
        <v>7330.05</v>
      </c>
      <c r="K26" s="21">
        <v>6210</v>
      </c>
      <c r="L26" s="23">
        <f t="shared" si="2"/>
        <v>6210</v>
      </c>
      <c r="M26" s="22">
        <f t="shared" si="3"/>
        <v>3105</v>
      </c>
      <c r="N26" s="22">
        <f t="shared" si="4"/>
        <v>3105</v>
      </c>
    </row>
    <row r="27" spans="1:14">
      <c r="A27" s="22">
        <v>2</v>
      </c>
      <c r="B27" s="32" t="s">
        <v>47</v>
      </c>
      <c r="C27" s="32"/>
      <c r="D27" s="32"/>
      <c r="E27" s="32"/>
      <c r="F27" s="33" t="s">
        <v>15</v>
      </c>
      <c r="G27" s="18">
        <v>1</v>
      </c>
      <c r="H27" s="19">
        <v>708</v>
      </c>
      <c r="I27" s="20">
        <f t="shared" si="0"/>
        <v>708</v>
      </c>
      <c r="J27" s="21">
        <f t="shared" si="1"/>
        <v>3992.0579999999995</v>
      </c>
      <c r="K27" s="21">
        <v>3380</v>
      </c>
      <c r="L27" s="23">
        <f t="shared" si="2"/>
        <v>3380</v>
      </c>
      <c r="M27" s="22">
        <f t="shared" si="3"/>
        <v>1690</v>
      </c>
      <c r="N27" s="22">
        <f t="shared" si="4"/>
        <v>1690</v>
      </c>
    </row>
    <row r="28" spans="1:14">
      <c r="A28" s="22">
        <v>2</v>
      </c>
      <c r="B28" s="32" t="s">
        <v>48</v>
      </c>
      <c r="C28" s="32"/>
      <c r="D28" s="32"/>
      <c r="E28" s="32"/>
      <c r="F28" s="33" t="s">
        <v>16</v>
      </c>
      <c r="G28" s="18">
        <v>1</v>
      </c>
      <c r="H28" s="19">
        <v>319</v>
      </c>
      <c r="I28" s="20">
        <f t="shared" si="0"/>
        <v>319</v>
      </c>
      <c r="J28" s="21">
        <f t="shared" si="1"/>
        <v>1798.6815000000001</v>
      </c>
      <c r="K28" s="21">
        <v>1524</v>
      </c>
      <c r="L28" s="23">
        <f t="shared" si="2"/>
        <v>1524</v>
      </c>
      <c r="M28" s="22">
        <f t="shared" si="3"/>
        <v>762</v>
      </c>
      <c r="N28" s="22">
        <f t="shared" si="4"/>
        <v>762</v>
      </c>
    </row>
    <row r="29" spans="1:14">
      <c r="A29" s="22">
        <v>2</v>
      </c>
      <c r="B29" s="32" t="s">
        <v>90</v>
      </c>
      <c r="C29" s="32"/>
      <c r="D29" s="32"/>
      <c r="E29" s="32"/>
      <c r="F29" s="33"/>
      <c r="G29" s="18">
        <v>1</v>
      </c>
      <c r="H29" s="19">
        <v>350</v>
      </c>
      <c r="I29" s="20">
        <f t="shared" si="0"/>
        <v>350</v>
      </c>
      <c r="J29" s="21">
        <f t="shared" si="1"/>
        <v>1973.4750000000001</v>
      </c>
      <c r="K29" s="21">
        <v>1670</v>
      </c>
      <c r="L29" s="23">
        <f t="shared" si="2"/>
        <v>1670</v>
      </c>
      <c r="M29" s="22">
        <f t="shared" si="3"/>
        <v>835</v>
      </c>
      <c r="N29" s="22">
        <f t="shared" si="4"/>
        <v>835</v>
      </c>
    </row>
    <row r="30" spans="1:14">
      <c r="A30" s="22">
        <v>2</v>
      </c>
      <c r="B30" s="32" t="s">
        <v>91</v>
      </c>
      <c r="C30" s="32"/>
      <c r="D30" s="32"/>
      <c r="E30" s="32"/>
      <c r="F30" s="33" t="s">
        <v>93</v>
      </c>
      <c r="G30" s="18">
        <v>1</v>
      </c>
      <c r="H30" s="19">
        <v>1900</v>
      </c>
      <c r="I30" s="20">
        <f t="shared" si="0"/>
        <v>1900</v>
      </c>
      <c r="J30" s="21">
        <f t="shared" si="1"/>
        <v>10713.15</v>
      </c>
      <c r="K30" s="21">
        <v>9180</v>
      </c>
      <c r="L30" s="23">
        <f t="shared" si="2"/>
        <v>9180</v>
      </c>
      <c r="M30" s="22">
        <f t="shared" si="3"/>
        <v>4590</v>
      </c>
      <c r="N30" s="22">
        <f t="shared" si="4"/>
        <v>4590</v>
      </c>
    </row>
    <row r="31" spans="1:14">
      <c r="A31" s="22">
        <v>2</v>
      </c>
      <c r="B31" s="32" t="s">
        <v>51</v>
      </c>
      <c r="C31" s="32"/>
      <c r="D31" s="32"/>
      <c r="E31" s="32"/>
      <c r="F31" s="33" t="s">
        <v>17</v>
      </c>
      <c r="G31" s="18">
        <v>2</v>
      </c>
      <c r="H31" s="19">
        <v>85</v>
      </c>
      <c r="I31" s="20">
        <f t="shared" si="0"/>
        <v>170</v>
      </c>
      <c r="J31" s="21">
        <f t="shared" si="1"/>
        <v>479.27250000000004</v>
      </c>
      <c r="K31" s="21">
        <v>415</v>
      </c>
      <c r="L31" s="23">
        <f t="shared" si="2"/>
        <v>830</v>
      </c>
      <c r="M31" s="22">
        <f t="shared" si="3"/>
        <v>207.5</v>
      </c>
      <c r="N31" s="22">
        <f t="shared" si="4"/>
        <v>415</v>
      </c>
    </row>
    <row r="32" spans="1:14">
      <c r="A32" s="22">
        <v>2</v>
      </c>
      <c r="B32" s="32" t="s">
        <v>51</v>
      </c>
      <c r="C32" s="32"/>
      <c r="D32" s="32"/>
      <c r="E32" s="32"/>
      <c r="F32" s="33" t="s">
        <v>18</v>
      </c>
      <c r="G32" s="18">
        <v>2</v>
      </c>
      <c r="H32" s="19">
        <v>59</v>
      </c>
      <c r="I32" s="20">
        <f t="shared" si="0"/>
        <v>118</v>
      </c>
      <c r="J32" s="21">
        <f t="shared" si="1"/>
        <v>332.67149999999998</v>
      </c>
      <c r="K32" s="21">
        <v>280</v>
      </c>
      <c r="L32" s="23">
        <f t="shared" si="2"/>
        <v>560</v>
      </c>
      <c r="M32" s="22">
        <f t="shared" si="3"/>
        <v>140</v>
      </c>
      <c r="N32" s="22">
        <f t="shared" si="4"/>
        <v>280</v>
      </c>
    </row>
    <row r="33" spans="1:14">
      <c r="A33" s="22">
        <v>2</v>
      </c>
      <c r="B33" s="32" t="s">
        <v>48</v>
      </c>
      <c r="C33" s="32"/>
      <c r="D33" s="32"/>
      <c r="E33" s="32"/>
      <c r="F33" s="33" t="s">
        <v>2</v>
      </c>
      <c r="G33" s="18">
        <v>1</v>
      </c>
      <c r="H33" s="19">
        <v>312</v>
      </c>
      <c r="I33" s="20">
        <f t="shared" si="0"/>
        <v>312</v>
      </c>
      <c r="J33" s="21">
        <f t="shared" si="1"/>
        <v>1759.212</v>
      </c>
      <c r="K33" s="21">
        <v>1490</v>
      </c>
      <c r="L33" s="23">
        <f t="shared" si="2"/>
        <v>1490</v>
      </c>
      <c r="M33" s="22">
        <f t="shared" si="3"/>
        <v>745</v>
      </c>
      <c r="N33" s="22">
        <f t="shared" si="4"/>
        <v>745</v>
      </c>
    </row>
    <row r="34" spans="1:14">
      <c r="A34" s="22">
        <v>2</v>
      </c>
      <c r="B34" s="32" t="s">
        <v>52</v>
      </c>
      <c r="C34" s="32"/>
      <c r="D34" s="32"/>
      <c r="E34" s="32"/>
      <c r="F34" s="33" t="s">
        <v>3</v>
      </c>
      <c r="G34" s="18">
        <v>1</v>
      </c>
      <c r="H34" s="19">
        <v>260</v>
      </c>
      <c r="I34" s="20">
        <f t="shared" ref="I34:I64" si="5">+G34*H34</f>
        <v>260</v>
      </c>
      <c r="J34" s="21">
        <f t="shared" ref="J34:J64" si="6">+H34*6.3*0.895</f>
        <v>1466.01</v>
      </c>
      <c r="K34" s="21">
        <v>1240</v>
      </c>
      <c r="L34" s="23">
        <f t="shared" ref="L34:L64" si="7">K34*G34</f>
        <v>1240</v>
      </c>
      <c r="M34" s="22">
        <f t="shared" si="3"/>
        <v>620</v>
      </c>
      <c r="N34" s="22">
        <f t="shared" si="4"/>
        <v>620</v>
      </c>
    </row>
    <row r="35" spans="1:14">
      <c r="A35" s="22">
        <v>2</v>
      </c>
      <c r="B35" s="32" t="s">
        <v>53</v>
      </c>
      <c r="C35" s="32"/>
      <c r="D35" s="32"/>
      <c r="E35" s="32"/>
      <c r="F35" s="33" t="s">
        <v>25</v>
      </c>
      <c r="G35" s="18">
        <v>2</v>
      </c>
      <c r="H35" s="19">
        <v>100</v>
      </c>
      <c r="I35" s="20">
        <f t="shared" si="5"/>
        <v>200</v>
      </c>
      <c r="J35" s="21">
        <f t="shared" si="6"/>
        <v>563.85</v>
      </c>
      <c r="K35" s="21">
        <v>480</v>
      </c>
      <c r="L35" s="23">
        <f t="shared" si="7"/>
        <v>960</v>
      </c>
      <c r="M35" s="22">
        <f t="shared" si="3"/>
        <v>240</v>
      </c>
      <c r="N35" s="22">
        <f t="shared" si="4"/>
        <v>480</v>
      </c>
    </row>
    <row r="36" spans="1:14">
      <c r="A36" s="22">
        <v>2</v>
      </c>
      <c r="B36" s="34" t="s">
        <v>54</v>
      </c>
      <c r="C36" s="34"/>
      <c r="D36" s="34"/>
      <c r="E36" s="34"/>
      <c r="F36" s="35" t="s">
        <v>19</v>
      </c>
      <c r="G36" s="18">
        <v>1</v>
      </c>
      <c r="H36" s="19">
        <v>520</v>
      </c>
      <c r="I36" s="20">
        <f t="shared" si="5"/>
        <v>520</v>
      </c>
      <c r="J36" s="21">
        <f t="shared" si="6"/>
        <v>2932.02</v>
      </c>
      <c r="K36" s="21">
        <v>2480</v>
      </c>
      <c r="L36" s="23">
        <f t="shared" si="7"/>
        <v>2480</v>
      </c>
      <c r="M36" s="22">
        <f t="shared" si="3"/>
        <v>1240</v>
      </c>
      <c r="N36" s="22">
        <f t="shared" si="4"/>
        <v>1240</v>
      </c>
    </row>
    <row r="37" spans="1:14">
      <c r="A37" s="22">
        <v>2</v>
      </c>
      <c r="B37" s="34" t="s">
        <v>55</v>
      </c>
      <c r="C37" s="34"/>
      <c r="D37" s="34"/>
      <c r="E37" s="34"/>
      <c r="F37" s="35" t="s">
        <v>1</v>
      </c>
      <c r="G37" s="18">
        <v>1</v>
      </c>
      <c r="H37" s="19">
        <v>100</v>
      </c>
      <c r="I37" s="20">
        <f t="shared" si="5"/>
        <v>100</v>
      </c>
      <c r="J37" s="21">
        <f t="shared" si="6"/>
        <v>563.85</v>
      </c>
      <c r="K37" s="21">
        <v>480</v>
      </c>
      <c r="L37" s="23">
        <f t="shared" si="7"/>
        <v>480</v>
      </c>
      <c r="M37" s="22">
        <f t="shared" si="3"/>
        <v>240</v>
      </c>
      <c r="N37" s="22">
        <f t="shared" si="4"/>
        <v>240</v>
      </c>
    </row>
    <row r="38" spans="1:14">
      <c r="A38" s="22">
        <v>2</v>
      </c>
      <c r="B38" s="34" t="s">
        <v>56</v>
      </c>
      <c r="C38" s="34"/>
      <c r="D38" s="34"/>
      <c r="E38" s="34"/>
      <c r="F38" s="35" t="s">
        <v>20</v>
      </c>
      <c r="G38" s="18">
        <v>1</v>
      </c>
      <c r="H38" s="19">
        <v>163</v>
      </c>
      <c r="I38" s="20">
        <f t="shared" si="5"/>
        <v>163</v>
      </c>
      <c r="J38" s="21">
        <f t="shared" si="6"/>
        <v>919.07549999999992</v>
      </c>
      <c r="K38" s="21">
        <v>780</v>
      </c>
      <c r="L38" s="23">
        <f t="shared" si="7"/>
        <v>780</v>
      </c>
      <c r="M38" s="22">
        <f t="shared" si="3"/>
        <v>390</v>
      </c>
      <c r="N38" s="22">
        <f t="shared" si="4"/>
        <v>390</v>
      </c>
    </row>
    <row r="39" spans="1:14">
      <c r="A39" s="22">
        <v>2</v>
      </c>
      <c r="B39" s="34" t="s">
        <v>58</v>
      </c>
      <c r="C39" s="34"/>
      <c r="D39" s="34"/>
      <c r="E39" s="34"/>
      <c r="F39" s="35" t="s">
        <v>21</v>
      </c>
      <c r="G39" s="18">
        <v>1</v>
      </c>
      <c r="H39" s="19">
        <v>228</v>
      </c>
      <c r="I39" s="20">
        <f t="shared" si="5"/>
        <v>228</v>
      </c>
      <c r="J39" s="21">
        <f t="shared" si="6"/>
        <v>1285.578</v>
      </c>
      <c r="K39" s="21">
        <v>1090</v>
      </c>
      <c r="L39" s="23">
        <f t="shared" si="7"/>
        <v>1090</v>
      </c>
      <c r="M39" s="22">
        <f t="shared" si="3"/>
        <v>545</v>
      </c>
      <c r="N39" s="22">
        <f t="shared" si="4"/>
        <v>545</v>
      </c>
    </row>
    <row r="40" spans="1:14">
      <c r="A40" s="22">
        <v>2</v>
      </c>
      <c r="B40" s="34" t="s">
        <v>59</v>
      </c>
      <c r="C40" s="34"/>
      <c r="D40" s="34"/>
      <c r="E40" s="34"/>
      <c r="F40" s="35" t="s">
        <v>22</v>
      </c>
      <c r="G40" s="18">
        <v>2</v>
      </c>
      <c r="H40" s="19">
        <v>25</v>
      </c>
      <c r="I40" s="20">
        <f t="shared" si="5"/>
        <v>50</v>
      </c>
      <c r="J40" s="21">
        <f t="shared" si="6"/>
        <v>140.96250000000001</v>
      </c>
      <c r="K40" s="21">
        <v>130</v>
      </c>
      <c r="L40" s="23">
        <f t="shared" si="7"/>
        <v>260</v>
      </c>
      <c r="M40" s="22">
        <f t="shared" si="3"/>
        <v>65</v>
      </c>
      <c r="N40" s="22">
        <f t="shared" si="4"/>
        <v>130</v>
      </c>
    </row>
    <row r="41" spans="1:14">
      <c r="A41" s="22">
        <v>2</v>
      </c>
      <c r="B41" s="34" t="s">
        <v>59</v>
      </c>
      <c r="C41" s="34"/>
      <c r="D41" s="34"/>
      <c r="E41" s="34"/>
      <c r="F41" s="35" t="s">
        <v>64</v>
      </c>
      <c r="G41" s="18">
        <v>1</v>
      </c>
      <c r="H41" s="19">
        <v>25</v>
      </c>
      <c r="I41" s="20">
        <f t="shared" si="5"/>
        <v>25</v>
      </c>
      <c r="J41" s="21">
        <f t="shared" si="6"/>
        <v>140.96250000000001</v>
      </c>
      <c r="K41" s="21">
        <v>130</v>
      </c>
      <c r="L41" s="23">
        <f t="shared" si="7"/>
        <v>130</v>
      </c>
      <c r="M41" s="22">
        <f t="shared" si="3"/>
        <v>65</v>
      </c>
      <c r="N41" s="22">
        <f t="shared" si="4"/>
        <v>65</v>
      </c>
    </row>
    <row r="42" spans="1:14">
      <c r="A42" s="22">
        <v>2</v>
      </c>
      <c r="B42" s="34" t="s">
        <v>61</v>
      </c>
      <c r="C42" s="34"/>
      <c r="D42" s="34"/>
      <c r="E42" s="34"/>
      <c r="F42" s="35" t="s">
        <v>23</v>
      </c>
      <c r="G42" s="18">
        <v>1</v>
      </c>
      <c r="H42" s="19">
        <v>7000</v>
      </c>
      <c r="I42" s="20">
        <f t="shared" si="5"/>
        <v>7000</v>
      </c>
      <c r="J42" s="21">
        <f t="shared" si="6"/>
        <v>39469.5</v>
      </c>
      <c r="K42" s="21">
        <v>33650</v>
      </c>
      <c r="L42" s="23">
        <f t="shared" si="7"/>
        <v>33650</v>
      </c>
      <c r="M42" s="22">
        <f t="shared" si="3"/>
        <v>16825</v>
      </c>
      <c r="N42" s="22">
        <f t="shared" si="4"/>
        <v>16825</v>
      </c>
    </row>
    <row r="43" spans="1:14">
      <c r="A43" s="22">
        <v>2</v>
      </c>
      <c r="B43" s="34" t="s">
        <v>27</v>
      </c>
      <c r="C43" s="34"/>
      <c r="D43" s="34"/>
      <c r="E43" s="34"/>
      <c r="F43" s="35" t="s">
        <v>1</v>
      </c>
      <c r="G43" s="18">
        <v>1</v>
      </c>
      <c r="H43" s="19">
        <v>1000</v>
      </c>
      <c r="I43" s="20">
        <f t="shared" si="5"/>
        <v>1000</v>
      </c>
      <c r="J43" s="21">
        <f t="shared" si="6"/>
        <v>5638.5</v>
      </c>
      <c r="K43" s="21">
        <v>4980</v>
      </c>
      <c r="L43" s="23">
        <f t="shared" si="7"/>
        <v>4980</v>
      </c>
      <c r="M43" s="22">
        <f t="shared" si="3"/>
        <v>2490</v>
      </c>
      <c r="N43" s="22">
        <f t="shared" si="4"/>
        <v>2490</v>
      </c>
    </row>
    <row r="44" spans="1:14">
      <c r="A44" s="22">
        <v>2</v>
      </c>
      <c r="B44" s="34" t="s">
        <v>69</v>
      </c>
      <c r="C44" s="34"/>
      <c r="D44" s="34"/>
      <c r="E44" s="34"/>
      <c r="F44" s="35" t="s">
        <v>80</v>
      </c>
      <c r="G44" s="18">
        <v>1</v>
      </c>
      <c r="H44" s="19">
        <v>4100</v>
      </c>
      <c r="I44" s="20">
        <f t="shared" si="5"/>
        <v>4100</v>
      </c>
      <c r="J44" s="21">
        <f t="shared" si="6"/>
        <v>23117.850000000002</v>
      </c>
      <c r="K44" s="21">
        <v>19750</v>
      </c>
      <c r="L44" s="23">
        <f t="shared" si="7"/>
        <v>19750</v>
      </c>
      <c r="M44" s="22">
        <f t="shared" si="3"/>
        <v>9875</v>
      </c>
      <c r="N44" s="22">
        <f t="shared" si="4"/>
        <v>9875</v>
      </c>
    </row>
    <row r="45" spans="1:14">
      <c r="A45" s="22">
        <v>2</v>
      </c>
      <c r="B45" s="34" t="s">
        <v>59</v>
      </c>
      <c r="C45" s="34"/>
      <c r="D45" s="34"/>
      <c r="E45" s="34"/>
      <c r="F45" s="35" t="s">
        <v>81</v>
      </c>
      <c r="G45" s="18">
        <v>2</v>
      </c>
      <c r="H45" s="19">
        <v>230</v>
      </c>
      <c r="I45" s="20">
        <f t="shared" si="5"/>
        <v>460</v>
      </c>
      <c r="J45" s="21">
        <f t="shared" si="6"/>
        <v>1296.855</v>
      </c>
      <c r="K45" s="21">
        <v>1100</v>
      </c>
      <c r="L45" s="23">
        <f t="shared" si="7"/>
        <v>2200</v>
      </c>
      <c r="M45" s="22">
        <f t="shared" si="3"/>
        <v>550</v>
      </c>
      <c r="N45" s="22">
        <f t="shared" si="4"/>
        <v>1100</v>
      </c>
    </row>
    <row r="46" spans="1:14">
      <c r="A46" s="22">
        <v>2</v>
      </c>
      <c r="B46" s="34" t="s">
        <v>69</v>
      </c>
      <c r="C46" s="34"/>
      <c r="D46" s="34"/>
      <c r="E46" s="34"/>
      <c r="F46" s="35" t="s">
        <v>82</v>
      </c>
      <c r="G46" s="18">
        <v>1</v>
      </c>
      <c r="H46" s="19">
        <v>4100</v>
      </c>
      <c r="I46" s="20">
        <f t="shared" si="5"/>
        <v>4100</v>
      </c>
      <c r="J46" s="21">
        <f t="shared" si="6"/>
        <v>23117.850000000002</v>
      </c>
      <c r="K46" s="21">
        <v>19590</v>
      </c>
      <c r="L46" s="23">
        <f t="shared" si="7"/>
        <v>19590</v>
      </c>
      <c r="M46" s="22">
        <f t="shared" si="3"/>
        <v>9795</v>
      </c>
      <c r="N46" s="22">
        <f t="shared" si="4"/>
        <v>9795</v>
      </c>
    </row>
    <row r="47" spans="1:14">
      <c r="A47" s="22">
        <v>2</v>
      </c>
      <c r="B47" s="34" t="s">
        <v>59</v>
      </c>
      <c r="C47" s="34"/>
      <c r="D47" s="34"/>
      <c r="E47" s="34"/>
      <c r="F47" s="35" t="s">
        <v>81</v>
      </c>
      <c r="G47" s="18">
        <v>2</v>
      </c>
      <c r="H47" s="19">
        <v>230</v>
      </c>
      <c r="I47" s="20">
        <f t="shared" si="5"/>
        <v>460</v>
      </c>
      <c r="J47" s="21">
        <f t="shared" si="6"/>
        <v>1296.855</v>
      </c>
      <c r="K47" s="21">
        <v>1150</v>
      </c>
      <c r="L47" s="23">
        <f t="shared" si="7"/>
        <v>2300</v>
      </c>
      <c r="M47" s="22">
        <f t="shared" si="3"/>
        <v>575</v>
      </c>
      <c r="N47" s="22">
        <f t="shared" si="4"/>
        <v>1150</v>
      </c>
    </row>
    <row r="48" spans="1:14">
      <c r="A48" s="22">
        <v>2</v>
      </c>
      <c r="B48" s="34" t="s">
        <v>59</v>
      </c>
      <c r="C48" s="34"/>
      <c r="D48" s="34"/>
      <c r="E48" s="34"/>
      <c r="F48" s="35" t="s">
        <v>22</v>
      </c>
      <c r="G48" s="18">
        <v>1</v>
      </c>
      <c r="H48" s="19">
        <v>260</v>
      </c>
      <c r="I48" s="20">
        <f t="shared" si="5"/>
        <v>260</v>
      </c>
      <c r="J48" s="21">
        <f t="shared" si="6"/>
        <v>1466.01</v>
      </c>
      <c r="K48" s="21">
        <v>1245</v>
      </c>
      <c r="L48" s="23">
        <f t="shared" si="7"/>
        <v>1245</v>
      </c>
      <c r="M48" s="22">
        <f t="shared" si="3"/>
        <v>622.5</v>
      </c>
      <c r="N48" s="22">
        <f t="shared" si="4"/>
        <v>622.5</v>
      </c>
    </row>
    <row r="49" spans="1:14">
      <c r="A49" s="22">
        <v>2</v>
      </c>
      <c r="B49" s="34" t="s">
        <v>72</v>
      </c>
      <c r="C49" s="34"/>
      <c r="D49" s="34"/>
      <c r="E49" s="34"/>
      <c r="F49" s="35" t="s">
        <v>83</v>
      </c>
      <c r="G49" s="18">
        <v>1</v>
      </c>
      <c r="H49" s="19">
        <v>4400</v>
      </c>
      <c r="I49" s="20">
        <f t="shared" si="5"/>
        <v>4400</v>
      </c>
      <c r="J49" s="21">
        <f t="shared" si="6"/>
        <v>24809.4</v>
      </c>
      <c r="K49" s="21">
        <v>21015</v>
      </c>
      <c r="L49" s="23">
        <f t="shared" si="7"/>
        <v>21015</v>
      </c>
      <c r="M49" s="22">
        <f t="shared" si="3"/>
        <v>10507.5</v>
      </c>
      <c r="N49" s="22">
        <f t="shared" si="4"/>
        <v>10507.5</v>
      </c>
    </row>
    <row r="50" spans="1:14">
      <c r="A50" s="22">
        <v>2</v>
      </c>
      <c r="B50" s="34" t="s">
        <v>59</v>
      </c>
      <c r="C50" s="34"/>
      <c r="D50" s="34"/>
      <c r="E50" s="34"/>
      <c r="F50" s="35" t="s">
        <v>22</v>
      </c>
      <c r="G50" s="18">
        <v>3</v>
      </c>
      <c r="H50" s="19">
        <v>260</v>
      </c>
      <c r="I50" s="20">
        <f t="shared" si="5"/>
        <v>780</v>
      </c>
      <c r="J50" s="21">
        <f t="shared" si="6"/>
        <v>1466.01</v>
      </c>
      <c r="K50" s="21">
        <v>1350</v>
      </c>
      <c r="L50" s="23">
        <f t="shared" si="7"/>
        <v>4050</v>
      </c>
      <c r="M50" s="22">
        <f t="shared" si="3"/>
        <v>675</v>
      </c>
      <c r="N50" s="22">
        <f t="shared" si="4"/>
        <v>2025</v>
      </c>
    </row>
    <row r="51" spans="1:14">
      <c r="A51" s="22">
        <v>2</v>
      </c>
      <c r="B51" s="34" t="s">
        <v>74</v>
      </c>
      <c r="C51" s="34"/>
      <c r="D51" s="34"/>
      <c r="E51" s="34"/>
      <c r="F51" s="35" t="s">
        <v>78</v>
      </c>
      <c r="G51" s="18">
        <v>1</v>
      </c>
      <c r="H51" s="19">
        <v>290</v>
      </c>
      <c r="I51" s="20">
        <f t="shared" si="5"/>
        <v>290</v>
      </c>
      <c r="J51" s="21">
        <f t="shared" si="6"/>
        <v>1635.165</v>
      </c>
      <c r="K51" s="21">
        <v>1385</v>
      </c>
      <c r="L51" s="23">
        <f t="shared" si="7"/>
        <v>1385</v>
      </c>
      <c r="M51" s="22">
        <f t="shared" si="3"/>
        <v>692.5</v>
      </c>
      <c r="N51" s="22">
        <f t="shared" si="4"/>
        <v>692.5</v>
      </c>
    </row>
    <row r="52" spans="1:14">
      <c r="A52" s="22">
        <v>2</v>
      </c>
      <c r="B52" s="34" t="s">
        <v>75</v>
      </c>
      <c r="C52" s="34"/>
      <c r="D52" s="34"/>
      <c r="E52" s="34"/>
      <c r="F52" s="35" t="s">
        <v>78</v>
      </c>
      <c r="G52" s="18">
        <v>1</v>
      </c>
      <c r="H52" s="19">
        <v>360</v>
      </c>
      <c r="I52" s="20">
        <f t="shared" si="5"/>
        <v>360</v>
      </c>
      <c r="J52" s="21">
        <f t="shared" si="6"/>
        <v>2029.8600000000001</v>
      </c>
      <c r="K52" s="21">
        <v>1720</v>
      </c>
      <c r="L52" s="23">
        <f t="shared" si="7"/>
        <v>1720</v>
      </c>
      <c r="M52" s="22">
        <f t="shared" si="3"/>
        <v>860</v>
      </c>
      <c r="N52" s="22">
        <f t="shared" si="4"/>
        <v>860</v>
      </c>
    </row>
    <row r="53" spans="1:14">
      <c r="A53" s="22">
        <v>2</v>
      </c>
      <c r="B53" s="34" t="s">
        <v>76</v>
      </c>
      <c r="C53" s="34"/>
      <c r="D53" s="34"/>
      <c r="E53" s="34"/>
      <c r="F53" s="35" t="s">
        <v>89</v>
      </c>
      <c r="G53" s="18">
        <v>1</v>
      </c>
      <c r="H53" s="19">
        <v>540</v>
      </c>
      <c r="I53" s="20">
        <f t="shared" si="5"/>
        <v>540</v>
      </c>
      <c r="J53" s="21">
        <f t="shared" si="6"/>
        <v>3044.79</v>
      </c>
      <c r="K53" s="21">
        <v>2580</v>
      </c>
      <c r="L53" s="23">
        <f t="shared" si="7"/>
        <v>2580</v>
      </c>
      <c r="M53" s="22">
        <f t="shared" si="3"/>
        <v>1290</v>
      </c>
      <c r="N53" s="22">
        <f t="shared" si="4"/>
        <v>1290</v>
      </c>
    </row>
    <row r="54" spans="1:14">
      <c r="A54" s="22">
        <v>2</v>
      </c>
      <c r="B54" s="34" t="s">
        <v>84</v>
      </c>
      <c r="C54" s="34"/>
      <c r="D54" s="34"/>
      <c r="E54" s="34"/>
      <c r="F54" s="35" t="s">
        <v>85</v>
      </c>
      <c r="G54" s="18">
        <v>1</v>
      </c>
      <c r="H54" s="19">
        <v>300</v>
      </c>
      <c r="I54" s="20">
        <f t="shared" si="5"/>
        <v>300</v>
      </c>
      <c r="J54" s="21">
        <f t="shared" si="6"/>
        <v>1691.55</v>
      </c>
      <c r="K54" s="21">
        <v>1435</v>
      </c>
      <c r="L54" s="23">
        <f t="shared" si="7"/>
        <v>1435</v>
      </c>
      <c r="M54" s="22">
        <f t="shared" si="3"/>
        <v>717.5</v>
      </c>
      <c r="N54" s="22">
        <f t="shared" si="4"/>
        <v>717.5</v>
      </c>
    </row>
    <row r="55" spans="1:14">
      <c r="A55" s="22">
        <v>2</v>
      </c>
      <c r="B55" s="34" t="s">
        <v>59</v>
      </c>
      <c r="C55" s="34"/>
      <c r="D55" s="34"/>
      <c r="E55" s="34"/>
      <c r="F55" s="35" t="s">
        <v>22</v>
      </c>
      <c r="G55" s="18">
        <v>1</v>
      </c>
      <c r="H55" s="19">
        <v>260</v>
      </c>
      <c r="I55" s="20">
        <f t="shared" si="5"/>
        <v>260</v>
      </c>
      <c r="J55" s="21">
        <f t="shared" si="6"/>
        <v>1466.01</v>
      </c>
      <c r="K55" s="21">
        <v>1250</v>
      </c>
      <c r="L55" s="23">
        <f t="shared" si="7"/>
        <v>1250</v>
      </c>
      <c r="M55" s="22">
        <f t="shared" si="3"/>
        <v>625</v>
      </c>
      <c r="N55" s="22">
        <f t="shared" si="4"/>
        <v>625</v>
      </c>
    </row>
    <row r="56" spans="1:14">
      <c r="A56" s="22">
        <v>2</v>
      </c>
      <c r="B56" s="34" t="s">
        <v>98</v>
      </c>
      <c r="C56" s="34"/>
      <c r="D56" s="34"/>
      <c r="E56" s="34"/>
      <c r="F56" s="35" t="s">
        <v>1</v>
      </c>
      <c r="G56" s="18">
        <v>1</v>
      </c>
      <c r="H56" s="19">
        <v>1600</v>
      </c>
      <c r="I56" s="20">
        <f t="shared" si="5"/>
        <v>1600</v>
      </c>
      <c r="J56" s="21">
        <f t="shared" si="6"/>
        <v>9021.6</v>
      </c>
      <c r="K56" s="21">
        <v>7650</v>
      </c>
      <c r="L56" s="23">
        <f t="shared" si="7"/>
        <v>7650</v>
      </c>
      <c r="M56" s="22">
        <f t="shared" si="3"/>
        <v>3825</v>
      </c>
      <c r="N56" s="22">
        <f t="shared" si="4"/>
        <v>3825</v>
      </c>
    </row>
    <row r="57" spans="1:14">
      <c r="A57" s="22">
        <v>2</v>
      </c>
      <c r="B57" s="34" t="s">
        <v>99</v>
      </c>
      <c r="C57" s="34"/>
      <c r="D57" s="34"/>
      <c r="E57" s="34"/>
      <c r="F57" s="35" t="s">
        <v>1</v>
      </c>
      <c r="G57" s="18">
        <v>1</v>
      </c>
      <c r="H57" s="19">
        <v>1</v>
      </c>
      <c r="I57" s="20">
        <f t="shared" si="5"/>
        <v>1</v>
      </c>
      <c r="J57" s="21">
        <f t="shared" si="6"/>
        <v>5.6384999999999996</v>
      </c>
      <c r="K57" s="21">
        <v>5</v>
      </c>
      <c r="L57" s="23">
        <f t="shared" si="7"/>
        <v>5</v>
      </c>
      <c r="M57" s="22">
        <f t="shared" si="3"/>
        <v>2.5</v>
      </c>
      <c r="N57" s="22">
        <f t="shared" si="4"/>
        <v>2.5</v>
      </c>
    </row>
    <row r="58" spans="1:14">
      <c r="A58" s="22">
        <v>2</v>
      </c>
      <c r="B58" s="34" t="s">
        <v>100</v>
      </c>
      <c r="C58" s="34"/>
      <c r="D58" s="34"/>
      <c r="E58" s="34"/>
      <c r="F58" s="35" t="s">
        <v>1</v>
      </c>
      <c r="G58" s="18">
        <v>1</v>
      </c>
      <c r="H58" s="19">
        <v>1</v>
      </c>
      <c r="I58" s="20">
        <f t="shared" si="5"/>
        <v>1</v>
      </c>
      <c r="J58" s="21">
        <f t="shared" si="6"/>
        <v>5.6384999999999996</v>
      </c>
      <c r="K58" s="21">
        <v>5</v>
      </c>
      <c r="L58" s="23">
        <f t="shared" si="7"/>
        <v>5</v>
      </c>
      <c r="M58" s="22">
        <f t="shared" si="3"/>
        <v>2.5</v>
      </c>
      <c r="N58" s="22">
        <f t="shared" si="4"/>
        <v>2.5</v>
      </c>
    </row>
    <row r="59" spans="1:14">
      <c r="A59" s="22">
        <v>2</v>
      </c>
      <c r="B59" s="34" t="s">
        <v>101</v>
      </c>
      <c r="C59" s="34"/>
      <c r="D59" s="34"/>
      <c r="E59" s="34"/>
      <c r="F59" s="35" t="s">
        <v>1</v>
      </c>
      <c r="G59" s="18">
        <v>1</v>
      </c>
      <c r="H59" s="19">
        <v>350</v>
      </c>
      <c r="I59" s="20">
        <f t="shared" si="5"/>
        <v>350</v>
      </c>
      <c r="J59" s="21">
        <f t="shared" si="6"/>
        <v>1973.4750000000001</v>
      </c>
      <c r="K59" s="21">
        <v>1675</v>
      </c>
      <c r="L59" s="23">
        <f t="shared" si="7"/>
        <v>1675</v>
      </c>
      <c r="M59" s="22">
        <f t="shared" si="3"/>
        <v>837.5</v>
      </c>
      <c r="N59" s="22">
        <f t="shared" si="4"/>
        <v>837.5</v>
      </c>
    </row>
    <row r="60" spans="1:14">
      <c r="A60" s="22">
        <v>3</v>
      </c>
      <c r="B60" s="11" t="s">
        <v>36</v>
      </c>
      <c r="C60" s="11"/>
      <c r="D60" s="11"/>
      <c r="E60" s="11"/>
      <c r="F60" s="14" t="s">
        <v>24</v>
      </c>
      <c r="G60" s="18">
        <v>1</v>
      </c>
      <c r="H60" s="19">
        <v>10968</v>
      </c>
      <c r="I60" s="20">
        <f t="shared" si="5"/>
        <v>10968</v>
      </c>
      <c r="J60" s="21">
        <f t="shared" si="6"/>
        <v>61843.067999999999</v>
      </c>
      <c r="K60" s="21">
        <v>52000</v>
      </c>
      <c r="L60" s="23">
        <f t="shared" si="7"/>
        <v>52000</v>
      </c>
      <c r="M60" s="22">
        <f t="shared" si="3"/>
        <v>26000</v>
      </c>
    </row>
    <row r="61" spans="1:14">
      <c r="A61" s="22">
        <v>3</v>
      </c>
      <c r="B61" s="11" t="s">
        <v>39</v>
      </c>
      <c r="C61" s="11"/>
      <c r="D61" s="11"/>
      <c r="E61" s="11"/>
      <c r="F61" s="14" t="s">
        <v>1</v>
      </c>
      <c r="G61" s="18">
        <v>1</v>
      </c>
      <c r="H61" s="19">
        <v>1686</v>
      </c>
      <c r="I61" s="20">
        <f t="shared" si="5"/>
        <v>1686</v>
      </c>
      <c r="J61" s="21">
        <f t="shared" si="6"/>
        <v>9506.5110000000004</v>
      </c>
      <c r="K61" s="21">
        <v>7200</v>
      </c>
      <c r="L61" s="23">
        <f t="shared" si="7"/>
        <v>7200</v>
      </c>
      <c r="M61" s="22">
        <f t="shared" si="3"/>
        <v>3600</v>
      </c>
    </row>
    <row r="62" spans="1:14">
      <c r="A62" s="22">
        <v>3</v>
      </c>
      <c r="B62" s="11" t="s">
        <v>49</v>
      </c>
      <c r="C62" s="11"/>
      <c r="D62" s="11"/>
      <c r="E62" s="11"/>
      <c r="F62" s="14"/>
      <c r="G62" s="18">
        <v>1</v>
      </c>
      <c r="H62" s="19">
        <v>1298</v>
      </c>
      <c r="I62" s="20">
        <f t="shared" si="5"/>
        <v>1298</v>
      </c>
      <c r="J62" s="21">
        <f t="shared" si="6"/>
        <v>7318.7730000000001</v>
      </c>
      <c r="K62" s="21">
        <v>5900</v>
      </c>
      <c r="L62" s="23">
        <f t="shared" si="7"/>
        <v>5900</v>
      </c>
      <c r="M62" s="22">
        <f t="shared" si="3"/>
        <v>2950</v>
      </c>
    </row>
    <row r="63" spans="1:14">
      <c r="A63" s="22">
        <v>3</v>
      </c>
      <c r="B63" s="11" t="s">
        <v>50</v>
      </c>
      <c r="C63" s="11"/>
      <c r="D63" s="11"/>
      <c r="E63" s="11"/>
      <c r="F63" s="14" t="s">
        <v>62</v>
      </c>
      <c r="G63" s="18">
        <v>1</v>
      </c>
      <c r="H63" s="19">
        <v>1239</v>
      </c>
      <c r="I63" s="20">
        <f t="shared" si="5"/>
        <v>1239</v>
      </c>
      <c r="J63" s="21">
        <f t="shared" si="6"/>
        <v>6986.1014999999998</v>
      </c>
      <c r="K63" s="21">
        <v>5920</v>
      </c>
      <c r="L63" s="23">
        <f t="shared" si="7"/>
        <v>5920</v>
      </c>
      <c r="M63" s="22">
        <f t="shared" si="3"/>
        <v>2960</v>
      </c>
    </row>
    <row r="64" spans="1:14">
      <c r="A64" s="22">
        <v>3</v>
      </c>
      <c r="B64" s="11" t="s">
        <v>57</v>
      </c>
      <c r="C64" s="11"/>
      <c r="D64" s="11"/>
      <c r="E64" s="11"/>
      <c r="F64" s="14" t="s">
        <v>63</v>
      </c>
      <c r="G64" s="18">
        <v>1</v>
      </c>
      <c r="H64" s="19">
        <v>1475</v>
      </c>
      <c r="I64" s="20">
        <f t="shared" si="5"/>
        <v>1475</v>
      </c>
      <c r="J64" s="21">
        <f t="shared" si="6"/>
        <v>8316.7875000000004</v>
      </c>
      <c r="K64" s="21">
        <v>7050</v>
      </c>
      <c r="L64" s="23">
        <f t="shared" si="7"/>
        <v>7050</v>
      </c>
      <c r="M64" s="22">
        <f t="shared" si="3"/>
        <v>3525</v>
      </c>
    </row>
    <row r="66" spans="12:13">
      <c r="L66" s="23">
        <f>SUM(L2:L65)</f>
        <v>359484</v>
      </c>
    </row>
    <row r="67" spans="12:13">
      <c r="L67" s="22">
        <f>+L66*1.18</f>
        <v>424191.12</v>
      </c>
    </row>
    <row r="69" spans="12:13">
      <c r="L69" s="22">
        <v>332068.52</v>
      </c>
    </row>
    <row r="75" spans="12:13">
      <c r="L75" s="22">
        <v>78070</v>
      </c>
    </row>
    <row r="76" spans="12:13">
      <c r="L76" s="22">
        <f>L75*1.18</f>
        <v>92122.599999999991</v>
      </c>
      <c r="M76" s="36">
        <f>L76+L69</f>
        <v>424191.12</v>
      </c>
    </row>
  </sheetData>
  <autoFilter ref="A1:U1" xr:uid="{7DFBE2E2-54EF-45B1-820E-87B143834DA6}">
    <sortState xmlns:xlrd2="http://schemas.microsoft.com/office/spreadsheetml/2017/richdata2" ref="A2:U64">
      <sortCondition ref="A1"/>
    </sortState>
  </autoFilter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PROFORMA</vt:lpstr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Vuslat Aktuglu</dc:creator>
  <cp:lastModifiedBy>Adem AKPINAR</cp:lastModifiedBy>
  <cp:lastPrinted>2018-12-10T09:40:39Z</cp:lastPrinted>
  <dcterms:created xsi:type="dcterms:W3CDTF">2015-10-05T12:04:17Z</dcterms:created>
  <dcterms:modified xsi:type="dcterms:W3CDTF">2026-06-15T05:25:16Z</dcterms:modified>
</cp:coreProperties>
</file>